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zennichiyamanashi-my.sharepoint.com/personal/user02_zennichiyamanashi_onmicrosoft_com/Documents/山梨県本部/山梨入退会/04_手書き・県配布用_申込書・記入例/"/>
    </mc:Choice>
  </mc:AlternateContent>
  <xr:revisionPtr revIDLastSave="1147" documentId="13_ncr:1_{6703121B-2D04-4DD9-85A2-4D36F68FCCC7}" xr6:coauthVersionLast="47" xr6:coauthVersionMax="47" xr10:uidLastSave="{4BF5B339-FDD0-4561-94D6-5481CE5050C0}"/>
  <bookViews>
    <workbookView xWindow="-120" yWindow="-120" windowWidth="29040" windowHeight="15720" tabRatio="871" xr2:uid="{0600B100-D5A7-445D-AEEF-6C805D94905F}"/>
  </bookViews>
  <sheets>
    <sheet name="必要書類一覧" sheetId="60" r:id="rId1"/>
    <sheet name="01.入会申込書" sheetId="1" r:id="rId2"/>
    <sheet name="02.弁済業務保証金分担金納付書" sheetId="15" r:id="rId3"/>
    <sheet name="03.個人情報（全日）" sheetId="46" r:id="rId4"/>
    <sheet name="04.個人情報（保証）" sheetId="47" r:id="rId5"/>
    <sheet name="05.TRA入会申込書" sheetId="14" r:id="rId6"/>
    <sheet name="06.個人情報（TRA）" sheetId="48" r:id="rId7"/>
    <sheet name="07.全日本不動産政治連盟入会申込書" sheetId="30" r:id="rId8"/>
    <sheet name="08.誓約書" sheetId="36" r:id="rId9"/>
    <sheet name="09.確約書" sheetId="12" r:id="rId10"/>
    <sheet name="10.連帯保証人届出書" sheetId="51" r:id="rId11"/>
    <sheet name="11.専任宅地建物取引士届" sheetId="6" r:id="rId12"/>
    <sheet name="12.東日本レインズ加入申込書" sheetId="33" r:id="rId13"/>
    <sheet name="13.統括管理者" sheetId="50" r:id="rId14"/>
    <sheet name="Y1審査シート" sheetId="55" r:id="rId15"/>
    <sheet name="Y2履歴書" sheetId="56" r:id="rId16"/>
    <sheet name="Y３事務所案内図" sheetId="57" r:id="rId17"/>
    <sheet name="Y４取引士個票" sheetId="58" r:id="rId18"/>
    <sheet name="base" sheetId="25" state="hidden" r:id="rId19"/>
    <sheet name="daisei" sheetId="26" state="hidden" r:id="rId20"/>
    <sheet name="sentori" sheetId="27" state="hidden" r:id="rId21"/>
  </sheets>
  <externalReferences>
    <externalReference r:id="rId22"/>
    <externalReference r:id="rId23"/>
    <externalReference r:id="rId24"/>
  </externalReferences>
  <definedNames>
    <definedName name="azt_cs1">#REF!</definedName>
    <definedName name="branch_count" localSheetId="3">[1]base!$C$11</definedName>
    <definedName name="branch_count" localSheetId="4">[1]base!$C$11</definedName>
    <definedName name="branch_count" localSheetId="6">[1]base!$C$11</definedName>
    <definedName name="branch_count" localSheetId="10">[2]base!$C$11</definedName>
    <definedName name="branch_count" localSheetId="14">#REF!</definedName>
    <definedName name="branch_count" localSheetId="15">#REF!</definedName>
    <definedName name="branch_count" localSheetId="16">#REF!</definedName>
    <definedName name="branch_count" localSheetId="17">#REF!</definedName>
    <definedName name="branch_count" localSheetId="0">#REF!</definedName>
    <definedName name="branch_count">base!$C$11</definedName>
    <definedName name="branch_count1">#REF!</definedName>
    <definedName name="branch_count3">#REF!</definedName>
    <definedName name="capital" localSheetId="3">[1]base!$G$15</definedName>
    <definedName name="capital" localSheetId="4">[1]base!$G$15</definedName>
    <definedName name="capital" localSheetId="6">[1]base!$G$15</definedName>
    <definedName name="capital" localSheetId="10">[2]base!$G$15</definedName>
    <definedName name="capital" localSheetId="14">#REF!</definedName>
    <definedName name="capital" localSheetId="15">#REF!</definedName>
    <definedName name="capital" localSheetId="16">#REF!</definedName>
    <definedName name="capital" localSheetId="17">#REF!</definedName>
    <definedName name="capital" localSheetId="0">#REF!</definedName>
    <definedName name="capital">base!$G$15</definedName>
    <definedName name="capital1">#REF!</definedName>
    <definedName name="capital2">#REF!</definedName>
    <definedName name="daisei" localSheetId="3">[1]daisei!$A$3:$S$102</definedName>
    <definedName name="daisei" localSheetId="4">[1]daisei!$A$3:$S$102</definedName>
    <definedName name="daisei" localSheetId="6">[1]daisei!$A$3:$S$102</definedName>
    <definedName name="daisei" localSheetId="10">[2]daisei!$A$3:$S$102</definedName>
    <definedName name="daisei" localSheetId="14">#REF!</definedName>
    <definedName name="daisei" localSheetId="15">#REF!</definedName>
    <definedName name="daisei" localSheetId="16">#REF!</definedName>
    <definedName name="daisei" localSheetId="17">#REF!</definedName>
    <definedName name="daisei" localSheetId="0">#REF!</definedName>
    <definedName name="daisei">daisei!$A$3:$S$102</definedName>
    <definedName name="daisei1">#REF!</definedName>
    <definedName name="daisei2">#REF!</definedName>
    <definedName name="daisei3">#REF!</definedName>
    <definedName name="depasit_type1">#REF!</definedName>
    <definedName name="deposit_type" localSheetId="3">[1]base!$C$8</definedName>
    <definedName name="deposit_type" localSheetId="4">[1]base!$C$8</definedName>
    <definedName name="deposit_type" localSheetId="6">[1]base!$C$8</definedName>
    <definedName name="deposit_type" localSheetId="10">[2]base!$C$8</definedName>
    <definedName name="deposit_type" localSheetId="14">#REF!</definedName>
    <definedName name="deposit_type" localSheetId="15">#REF!</definedName>
    <definedName name="deposit_type" localSheetId="16">#REF!</definedName>
    <definedName name="deposit_type" localSheetId="17">#REF!</definedName>
    <definedName name="deposit_type" localSheetId="0">#REF!</definedName>
    <definedName name="deposit_type">base!$C$8</definedName>
    <definedName name="desposit_type_1">#REF!</definedName>
    <definedName name="desposit_type2">#REF!</definedName>
    <definedName name="email1" localSheetId="3">[1]base!$G$12</definedName>
    <definedName name="email1" localSheetId="4">[1]base!$G$12</definedName>
    <definedName name="email1" localSheetId="6">[1]base!$G$12</definedName>
    <definedName name="email1" localSheetId="10">[2]base!$G$12</definedName>
    <definedName name="email1" localSheetId="14">#REF!</definedName>
    <definedName name="email1" localSheetId="15">#REF!</definedName>
    <definedName name="email1" localSheetId="16">#REF!</definedName>
    <definedName name="email1" localSheetId="17">#REF!</definedName>
    <definedName name="email1" localSheetId="0">#REF!</definedName>
    <definedName name="email1">base!$G$12</definedName>
    <definedName name="email10">#REF!</definedName>
    <definedName name="email11">#REF!</definedName>
    <definedName name="email2" localSheetId="3">[1]base!$G$13</definedName>
    <definedName name="email2" localSheetId="4">[1]base!$G$13</definedName>
    <definedName name="email2" localSheetId="6">[1]base!$G$13</definedName>
    <definedName name="email2" localSheetId="10">[2]base!$G$13</definedName>
    <definedName name="email2" localSheetId="14">#REF!</definedName>
    <definedName name="email2" localSheetId="15">#REF!</definedName>
    <definedName name="email2" localSheetId="16">#REF!</definedName>
    <definedName name="email2" localSheetId="17">#REF!</definedName>
    <definedName name="email2" localSheetId="0">#REF!</definedName>
    <definedName name="email2">base!$G$13</definedName>
    <definedName name="email3">#REF!</definedName>
    <definedName name="email4">#REF!</definedName>
    <definedName name="email5">#REF!</definedName>
    <definedName name="emailyamanashi">#REF!</definedName>
    <definedName name="gyosei_date">base!$C$9</definedName>
    <definedName name="hojin_kojin_type" localSheetId="3">[1]base!$C$3</definedName>
    <definedName name="hojin_kojin_type" localSheetId="4">[1]base!$C$3</definedName>
    <definedName name="hojin_kojin_type" localSheetId="6">[1]base!$C$3</definedName>
    <definedName name="hojin_kojin_type" localSheetId="10">[2]base!$C$3</definedName>
    <definedName name="hojin_kojin_type" localSheetId="14">#REF!</definedName>
    <definedName name="hojin_kojin_type" localSheetId="15">#REF!</definedName>
    <definedName name="hojin_kojin_type" localSheetId="16">#REF!</definedName>
    <definedName name="hojin_kojin_type" localSheetId="17">#REF!</definedName>
    <definedName name="hojin_kojin_type" localSheetId="0">#REF!</definedName>
    <definedName name="hojin_kojin_type">base!$C$3</definedName>
    <definedName name="hojin_kojin_type1">#REF!</definedName>
    <definedName name="hojin_kojin_type10">#REF!</definedName>
    <definedName name="hojin_kojin_type2">#REF!</definedName>
    <definedName name="hojin_open_date" localSheetId="3">[1]base!$G$14</definedName>
    <definedName name="hojin_open_date" localSheetId="4">[1]base!$G$14</definedName>
    <definedName name="hojin_open_date" localSheetId="6">[1]base!$G$14</definedName>
    <definedName name="hojin_open_date" localSheetId="10">[2]base!$G$14</definedName>
    <definedName name="hojin_open_date" localSheetId="14">#REF!</definedName>
    <definedName name="hojin_open_date" localSheetId="15">#REF!</definedName>
    <definedName name="hojin_open_date" localSheetId="16">#REF!</definedName>
    <definedName name="hojin_open_date" localSheetId="17">#REF!</definedName>
    <definedName name="hojin_open_date" localSheetId="0">#REF!</definedName>
    <definedName name="hojin_open_date">base!$G$14</definedName>
    <definedName name="hojin_open_date1">#REF!</definedName>
    <definedName name="hojin_open_date10">#REF!</definedName>
    <definedName name="hojin_open_date2">#REF!</definedName>
    <definedName name="industry" localSheetId="3">[1]base!$G$18</definedName>
    <definedName name="industry" localSheetId="4">[1]base!$G$18</definedName>
    <definedName name="industry" localSheetId="6">[1]base!$G$18</definedName>
    <definedName name="industry" localSheetId="10">[2]base!$G$18</definedName>
    <definedName name="industry" localSheetId="14">#REF!</definedName>
    <definedName name="industry" localSheetId="15">#REF!</definedName>
    <definedName name="industry" localSheetId="16">#REF!</definedName>
    <definedName name="industry" localSheetId="17">#REF!</definedName>
    <definedName name="industry" localSheetId="0">#REF!</definedName>
    <definedName name="industry">base!$G$18</definedName>
    <definedName name="industry1">#REF!</definedName>
    <definedName name="industry10">#REF!</definedName>
    <definedName name="industry2">#REF!</definedName>
    <definedName name="input_date" localSheetId="3">[1]base!$C$10</definedName>
    <definedName name="input_date" localSheetId="4">[1]base!$C$10</definedName>
    <definedName name="input_date" localSheetId="6">[1]base!$C$10</definedName>
    <definedName name="input_date" localSheetId="10">[2]base!$C$10</definedName>
    <definedName name="input_date" localSheetId="14">#REF!</definedName>
    <definedName name="input_date" localSheetId="15">#REF!</definedName>
    <definedName name="input_date" localSheetId="16">#REF!</definedName>
    <definedName name="input_date" localSheetId="17">#REF!</definedName>
    <definedName name="input_date" localSheetId="0">#REF!</definedName>
    <definedName name="input_date">base!$C$10</definedName>
    <definedName name="input_date1">#REF!</definedName>
    <definedName name="input_date10">#REF!</definedName>
    <definedName name="input_date2">#REF!</definedName>
    <definedName name="jug_count" localSheetId="3">[1]base!$G$17</definedName>
    <definedName name="jug_count" localSheetId="4">[1]base!$G$17</definedName>
    <definedName name="jug_count" localSheetId="6">[1]base!$G$17</definedName>
    <definedName name="jug_count" localSheetId="10">[2]base!$G$17</definedName>
    <definedName name="jug_count" localSheetId="14">#REF!</definedName>
    <definedName name="jug_count" localSheetId="15">#REF!</definedName>
    <definedName name="jug_count" localSheetId="16">#REF!</definedName>
    <definedName name="jug_count" localSheetId="17">#REF!</definedName>
    <definedName name="jug_count" localSheetId="0">#REF!</definedName>
    <definedName name="jug_count">base!$G$17</definedName>
    <definedName name="jug_count1">#REF!</definedName>
    <definedName name="jug_count10">#REF!</definedName>
    <definedName name="jug_count2">#REF!</definedName>
    <definedName name="kojin_open_date" localSheetId="3">[1]base!$G$16</definedName>
    <definedName name="kojin_open_date" localSheetId="4">[1]base!$G$16</definedName>
    <definedName name="kojin_open_date" localSheetId="6">[1]base!$G$16</definedName>
    <definedName name="kojin_open_date" localSheetId="10">[2]base!$G$16</definedName>
    <definedName name="kojin_open_date" localSheetId="14">#REF!</definedName>
    <definedName name="kojin_open_date" localSheetId="15">#REF!</definedName>
    <definedName name="kojin_open_date" localSheetId="16">#REF!</definedName>
    <definedName name="kojin_open_date" localSheetId="17">#REF!</definedName>
    <definedName name="kojin_open_date" localSheetId="0">#REF!</definedName>
    <definedName name="kojin_open_date">base!$G$16</definedName>
    <definedName name="kojin_open_date1">#REF!</definedName>
    <definedName name="kojin_open_date10">#REF!</definedName>
    <definedName name="kojin_open_date2">#REF!</definedName>
    <definedName name="licence_count1">#REF!</definedName>
    <definedName name="licence_count2">#REF!</definedName>
    <definedName name="licence_date1">#REF!</definedName>
    <definedName name="licence_date2">#REF!</definedName>
    <definedName name="licence_from1">#REF!</definedName>
    <definedName name="licence_from2">#REF!</definedName>
    <definedName name="licence_nm1">#REF!</definedName>
    <definedName name="licence_nm2">#REF!</definedName>
    <definedName name="licence_no1">#REF!</definedName>
    <definedName name="licence_to1">#REF!</definedName>
    <definedName name="license_app_date">base!$K$9</definedName>
    <definedName name="license_count" localSheetId="3">[1]base!$K$3</definedName>
    <definedName name="license_count" localSheetId="4">[1]base!$K$3</definedName>
    <definedName name="license_count" localSheetId="6">[1]base!$K$3</definedName>
    <definedName name="license_count" localSheetId="10">[2]base!$K$3</definedName>
    <definedName name="license_count" localSheetId="14">#REF!</definedName>
    <definedName name="license_count" localSheetId="15">#REF!</definedName>
    <definedName name="license_count" localSheetId="16">#REF!</definedName>
    <definedName name="license_count" localSheetId="17">#REF!</definedName>
    <definedName name="license_count" localSheetId="0">#REF!</definedName>
    <definedName name="license_count">base!$K$3</definedName>
    <definedName name="license_count10">#REF!</definedName>
    <definedName name="license_date" localSheetId="3">[1]base!$K$5</definedName>
    <definedName name="license_date" localSheetId="4">[1]base!$K$5</definedName>
    <definedName name="license_date" localSheetId="6">[1]base!$K$5</definedName>
    <definedName name="license_date" localSheetId="10">[2]base!$K$5</definedName>
    <definedName name="license_date" localSheetId="14">#REF!</definedName>
    <definedName name="license_date" localSheetId="15">#REF!</definedName>
    <definedName name="license_date" localSheetId="16">#REF!</definedName>
    <definedName name="license_date" localSheetId="17">#REF!</definedName>
    <definedName name="license_date" localSheetId="0">#REF!</definedName>
    <definedName name="license_date">base!$K$5</definedName>
    <definedName name="license_date10">#REF!</definedName>
    <definedName name="license_from" localSheetId="3">[1]base!$K$6</definedName>
    <definedName name="license_from" localSheetId="4">[1]base!$K$6</definedName>
    <definedName name="license_from" localSheetId="6">[1]base!$K$6</definedName>
    <definedName name="license_from" localSheetId="10">[2]base!$K$6</definedName>
    <definedName name="license_from" localSheetId="14">#REF!</definedName>
    <definedName name="license_from" localSheetId="15">#REF!</definedName>
    <definedName name="license_from" localSheetId="16">#REF!</definedName>
    <definedName name="license_from" localSheetId="17">#REF!</definedName>
    <definedName name="license_from" localSheetId="0">#REF!</definedName>
    <definedName name="license_from">base!$K$6</definedName>
    <definedName name="license_from10">#REF!</definedName>
    <definedName name="license_nm" localSheetId="3">[1]base!$K$2</definedName>
    <definedName name="license_nm" localSheetId="4">[1]base!$K$2</definedName>
    <definedName name="license_nm" localSheetId="6">[1]base!$K$2</definedName>
    <definedName name="license_nm" localSheetId="10">[2]base!$K$2</definedName>
    <definedName name="license_nm" localSheetId="14">#REF!</definedName>
    <definedName name="license_nm" localSheetId="15">#REF!</definedName>
    <definedName name="license_nm" localSheetId="16">#REF!</definedName>
    <definedName name="license_nm" localSheetId="17">#REF!</definedName>
    <definedName name="license_nm" localSheetId="0">#REF!</definedName>
    <definedName name="license_nm">base!$K$2</definedName>
    <definedName name="license_nm10">#REF!</definedName>
    <definedName name="license_no" localSheetId="3">[1]base!$K$4</definedName>
    <definedName name="license_no" localSheetId="4">[1]base!$K$4</definedName>
    <definedName name="license_no" localSheetId="6">[1]base!$K$4</definedName>
    <definedName name="license_no" localSheetId="10">[2]base!$K$4</definedName>
    <definedName name="license_no" localSheetId="14">#REF!</definedName>
    <definedName name="license_no" localSheetId="15">#REF!</definedName>
    <definedName name="license_no" localSheetId="16">#REF!</definedName>
    <definedName name="license_no" localSheetId="17">#REF!</definedName>
    <definedName name="license_no" localSheetId="0">#REF!</definedName>
    <definedName name="license_no">base!$K$4</definedName>
    <definedName name="license_no10">#REF!</definedName>
    <definedName name="license_no2">#REF!</definedName>
    <definedName name="license_notice_flg">base!$C$4</definedName>
    <definedName name="license_receipt_no">base!$K$8</definedName>
    <definedName name="license_to" localSheetId="3">[1]base!$K$7</definedName>
    <definedName name="license_to" localSheetId="4">[1]base!$K$7</definedName>
    <definedName name="license_to" localSheetId="6">[1]base!$K$7</definedName>
    <definedName name="license_to" localSheetId="10">[2]base!$K$7</definedName>
    <definedName name="license_to" localSheetId="14">#REF!</definedName>
    <definedName name="license_to" localSheetId="15">#REF!</definedName>
    <definedName name="license_to" localSheetId="16">#REF!</definedName>
    <definedName name="license_to" localSheetId="17">#REF!</definedName>
    <definedName name="license_to" localSheetId="0">#REF!</definedName>
    <definedName name="license_to">base!$K$7</definedName>
    <definedName name="license_to10">#REF!</definedName>
    <definedName name="license_to2">#REF!</definedName>
    <definedName name="minute_walk">base!$G$21</definedName>
    <definedName name="_xlnm.Print_Area" localSheetId="1">'01.入会申込書'!$A$1:$BA$86</definedName>
    <definedName name="_xlnm.Print_Area" localSheetId="2">'02.弁済業務保証金分担金納付書'!$A$1:$AW$70</definedName>
    <definedName name="_xlnm.Print_Area" localSheetId="3">'03.個人情報（全日）'!$A$1:$J$22</definedName>
    <definedName name="_xlnm.Print_Area" localSheetId="6">'06.個人情報（TRA）'!$A$1:$J$22</definedName>
    <definedName name="_xlnm.Print_Area" localSheetId="7">'07.全日本不動産政治連盟入会申込書'!$A$1:$X$60</definedName>
    <definedName name="_xlnm.Print_Area" localSheetId="9">'09.確約書'!$A$1:$O$55</definedName>
    <definedName name="_xlnm.Print_Area" localSheetId="10">'10.連帯保証人届出書'!$A$1:$BB$96</definedName>
    <definedName name="_xlnm.Print_Area" localSheetId="11">'11.専任宅地建物取引士届'!$A$1:$BB$123</definedName>
    <definedName name="_xlnm.Print_Area" localSheetId="12">'12.東日本レインズ加入申込書'!$A$1:$AG$35</definedName>
    <definedName name="_xlnm.Print_Area" localSheetId="13">'13.統括管理者'!$B$1:$M$49</definedName>
    <definedName name="_xlnm.Print_Area" localSheetId="14">Y1審査シート!$A$1:$L$39</definedName>
    <definedName name="_xlnm.Print_Area" localSheetId="15">Y2履歴書!$A$1:$Y$39</definedName>
    <definedName name="_xlnm.Print_Area" localSheetId="17">Y４取引士個票!$A$1:$K$52</definedName>
    <definedName name="_xlnm.Print_Area" localSheetId="0">必要書類一覧!$A$1:$E$51</definedName>
    <definedName name="_xlnm.Print_Titles" localSheetId="11">'11.専任宅地建物取引士届'!$4:$11</definedName>
    <definedName name="railway">base!$G$19</definedName>
    <definedName name="seirei_type">base!$C$6</definedName>
    <definedName name="sentori" localSheetId="3">[1]sentori!$A$3:$V$102</definedName>
    <definedName name="sentori" localSheetId="4">[1]sentori!$A$3:$V$102</definedName>
    <definedName name="sentori" localSheetId="6">[1]sentori!$A$3:$V$102</definedName>
    <definedName name="sentori" localSheetId="10">[2]sentori!$A$3:$V$102</definedName>
    <definedName name="sentori" localSheetId="14">#REF!</definedName>
    <definedName name="sentori" localSheetId="15">#REF!</definedName>
    <definedName name="sentori" localSheetId="16">#REF!</definedName>
    <definedName name="sentori" localSheetId="17">#REF!</definedName>
    <definedName name="sentori" localSheetId="0">#REF!</definedName>
    <definedName name="sentori">sentori!$A$3:$V$102</definedName>
    <definedName name="sentori_type">base!$C$7</definedName>
    <definedName name="sentori1">#REF!</definedName>
    <definedName name="sentori10">#REF!</definedName>
    <definedName name="sentori2">#REF!</definedName>
    <definedName name="shogo_kn" localSheetId="3">[1]base!$G$3</definedName>
    <definedName name="shogo_kn" localSheetId="4">[1]base!$G$3</definedName>
    <definedName name="shogo_kn" localSheetId="6">[1]base!$G$3</definedName>
    <definedName name="shogo_kn" localSheetId="10">[2]base!$G$3</definedName>
    <definedName name="shogo_kn" localSheetId="14">#REF!</definedName>
    <definedName name="shogo_kn" localSheetId="15">#REF!</definedName>
    <definedName name="shogo_kn" localSheetId="16">#REF!</definedName>
    <definedName name="shogo_kn" localSheetId="17">#REF!</definedName>
    <definedName name="shogo_kn" localSheetId="0">#REF!</definedName>
    <definedName name="shogo_kn">base!$G$3</definedName>
    <definedName name="shogo_kn1">#REF!</definedName>
    <definedName name="shogo_kn10">#REF!</definedName>
    <definedName name="shogo_kn2">#REF!</definedName>
    <definedName name="shogo_nm" localSheetId="3">[1]base!$G$2</definedName>
    <definedName name="shogo_nm" localSheetId="4">[1]base!$G$2</definedName>
    <definedName name="shogo_nm" localSheetId="6">[1]base!$G$2</definedName>
    <definedName name="shogo_nm" localSheetId="10">[2]base!$G$2</definedName>
    <definedName name="shogo_nm" localSheetId="14">#REF!</definedName>
    <definedName name="shogo_nm" localSheetId="15">#REF!</definedName>
    <definedName name="shogo_nm" localSheetId="16">#REF!</definedName>
    <definedName name="shogo_nm" localSheetId="17">#REF!</definedName>
    <definedName name="shogo_nm" localSheetId="0">#REF!</definedName>
    <definedName name="shogo_nm">base!$G$2</definedName>
    <definedName name="shogo_nm1">#REF!</definedName>
    <definedName name="shogo_nm10">#REF!</definedName>
    <definedName name="shogo_nm2">#REF!</definedName>
    <definedName name="station">base!$G$20</definedName>
    <definedName name="szt_bnt" localSheetId="3">[1]base!$G$8</definedName>
    <definedName name="szt_bnt" localSheetId="4">[1]base!$G$8</definedName>
    <definedName name="szt_bnt" localSheetId="6">[1]base!$G$8</definedName>
    <definedName name="szt_bnt" localSheetId="10">[2]base!$G$8</definedName>
    <definedName name="szt_bnt" localSheetId="14">#REF!</definedName>
    <definedName name="szt_bnt" localSheetId="15">#REF!</definedName>
    <definedName name="szt_bnt" localSheetId="16">#REF!</definedName>
    <definedName name="szt_bnt" localSheetId="17">#REF!</definedName>
    <definedName name="szt_bnt" localSheetId="0">#REF!</definedName>
    <definedName name="szt_bnt">base!$G$8</definedName>
    <definedName name="szt_bnt1">#REF!</definedName>
    <definedName name="szt_bnt10">#REF!</definedName>
    <definedName name="szt_bnt2">#REF!</definedName>
    <definedName name="szt_cs" localSheetId="3">[1]base!$G$7</definedName>
    <definedName name="szt_cs" localSheetId="4">[1]base!$G$7</definedName>
    <definedName name="szt_cs" localSheetId="6">[1]base!$G$7</definedName>
    <definedName name="szt_cs" localSheetId="10">[2]base!$G$7</definedName>
    <definedName name="szt_cs" localSheetId="14">#REF!</definedName>
    <definedName name="szt_cs" localSheetId="15">#REF!</definedName>
    <definedName name="szt_cs" localSheetId="16">#REF!</definedName>
    <definedName name="szt_cs" localSheetId="17">#REF!</definedName>
    <definedName name="szt_cs" localSheetId="0">#REF!</definedName>
    <definedName name="szt_cs">base!$G$7</definedName>
    <definedName name="szt_cs10">#REF!</definedName>
    <definedName name="szt_cs2">#REF!</definedName>
    <definedName name="szt_fax" localSheetId="3">[1]base!$G$11</definedName>
    <definedName name="szt_fax" localSheetId="4">[1]base!$G$11</definedName>
    <definedName name="szt_fax" localSheetId="6">[1]base!$G$11</definedName>
    <definedName name="szt_fax" localSheetId="10">[2]base!$G$11</definedName>
    <definedName name="szt_fax" localSheetId="14">#REF!</definedName>
    <definedName name="szt_fax" localSheetId="15">#REF!</definedName>
    <definedName name="szt_fax" localSheetId="16">#REF!</definedName>
    <definedName name="szt_fax" localSheetId="17">#REF!</definedName>
    <definedName name="szt_fax" localSheetId="0">#REF!</definedName>
    <definedName name="szt_fax">base!$G$11</definedName>
    <definedName name="szt_fax1">#REF!</definedName>
    <definedName name="szt_fax10">#REF!</definedName>
    <definedName name="szt_fax2">#REF!</definedName>
    <definedName name="szt_skg" localSheetId="3">[1]base!$G$6</definedName>
    <definedName name="szt_skg" localSheetId="4">[1]base!$G$6</definedName>
    <definedName name="szt_skg" localSheetId="6">[1]base!$G$6</definedName>
    <definedName name="szt_skg" localSheetId="10">[2]base!$G$6</definedName>
    <definedName name="szt_skg" localSheetId="14">#REF!</definedName>
    <definedName name="szt_skg" localSheetId="15">#REF!</definedName>
    <definedName name="szt_skg" localSheetId="16">#REF!</definedName>
    <definedName name="szt_skg" localSheetId="17">#REF!</definedName>
    <definedName name="szt_skg" localSheetId="0">#REF!</definedName>
    <definedName name="szt_skg">base!$G$6</definedName>
    <definedName name="szt_skg1">#REF!</definedName>
    <definedName name="szt_skg10">#REF!</definedName>
    <definedName name="szt_skg2">#REF!</definedName>
    <definedName name="szt_tat" localSheetId="3">[1]base!$G$9</definedName>
    <definedName name="szt_tat" localSheetId="4">[1]base!$G$9</definedName>
    <definedName name="szt_tat" localSheetId="6">[1]base!$G$9</definedName>
    <definedName name="szt_tat" localSheetId="10">[2]base!$G$9</definedName>
    <definedName name="szt_tat" localSheetId="14">#REF!</definedName>
    <definedName name="szt_tat" localSheetId="15">#REF!</definedName>
    <definedName name="szt_tat" localSheetId="16">#REF!</definedName>
    <definedName name="szt_tat" localSheetId="17">#REF!</definedName>
    <definedName name="szt_tat" localSheetId="0">#REF!</definedName>
    <definedName name="szt_tat">base!$G$9</definedName>
    <definedName name="szt_tat1">#REF!</definedName>
    <definedName name="szt_tat10">#REF!</definedName>
    <definedName name="szt_tat2">#REF!</definedName>
    <definedName name="szt_tdfk" localSheetId="3">[1]base!$G$5</definedName>
    <definedName name="szt_tdfk" localSheetId="4">[1]base!$G$5</definedName>
    <definedName name="szt_tdfk" localSheetId="6">[1]base!$G$5</definedName>
    <definedName name="szt_tdfk" localSheetId="10">[2]base!$G$5</definedName>
    <definedName name="szt_tdfk" localSheetId="14">#REF!</definedName>
    <definedName name="szt_tdfk" localSheetId="15">#REF!</definedName>
    <definedName name="szt_tdfk" localSheetId="16">#REF!</definedName>
    <definedName name="szt_tdfk" localSheetId="17">#REF!</definedName>
    <definedName name="szt_tdfk" localSheetId="0">#REF!</definedName>
    <definedName name="szt_tdfk">base!$G$5</definedName>
    <definedName name="szt_tdfk1">#REF!</definedName>
    <definedName name="szt_tdfk10">#REF!</definedName>
    <definedName name="szt_tel" localSheetId="3">[1]base!$G$10</definedName>
    <definedName name="szt_tel" localSheetId="4">[1]base!$G$10</definedName>
    <definedName name="szt_tel" localSheetId="6">[1]base!$G$10</definedName>
    <definedName name="szt_tel" localSheetId="10">[2]base!$G$10</definedName>
    <definedName name="szt_tel" localSheetId="14">#REF!</definedName>
    <definedName name="szt_tel" localSheetId="15">#REF!</definedName>
    <definedName name="szt_tel" localSheetId="16">#REF!</definedName>
    <definedName name="szt_tel" localSheetId="17">#REF!</definedName>
    <definedName name="szt_tel" localSheetId="0">#REF!</definedName>
    <definedName name="szt_tel">base!$G$10</definedName>
    <definedName name="szt_tel1">#REF!</definedName>
    <definedName name="szt_tel10">#REF!</definedName>
    <definedName name="szt_tel2">#REF!</definedName>
    <definedName name="szt_tsfk2">#REF!</definedName>
    <definedName name="szt_zip" localSheetId="3">[1]base!$G$4</definedName>
    <definedName name="szt_zip" localSheetId="4">[1]base!$G$4</definedName>
    <definedName name="szt_zip" localSheetId="6">[1]base!$G$4</definedName>
    <definedName name="szt_zip" localSheetId="10">[2]base!$G$4</definedName>
    <definedName name="szt_zip" localSheetId="14">#REF!</definedName>
    <definedName name="szt_zip" localSheetId="15">#REF!</definedName>
    <definedName name="szt_zip" localSheetId="16">#REF!</definedName>
    <definedName name="szt_zip" localSheetId="17">#REF!</definedName>
    <definedName name="szt_zip" localSheetId="0">#REF!</definedName>
    <definedName name="szt_zip">base!$G$4</definedName>
    <definedName name="szt_zip10">#REF!</definedName>
    <definedName name="szt_zip2">#REF!</definedName>
    <definedName name="tra_notece2">#REF!</definedName>
    <definedName name="tra_notice1" localSheetId="3">[1]base!$O$2</definedName>
    <definedName name="tra_notice1" localSheetId="4">[1]base!$O$2</definedName>
    <definedName name="tra_notice1" localSheetId="6">[1]base!$O$2</definedName>
    <definedName name="tra_notice1" localSheetId="10">[2]base!$O$2</definedName>
    <definedName name="tra_notice1" localSheetId="14">#REF!</definedName>
    <definedName name="tra_notice1" localSheetId="15">#REF!</definedName>
    <definedName name="tra_notice1" localSheetId="16">#REF!</definedName>
    <definedName name="tra_notice1" localSheetId="17">#REF!</definedName>
    <definedName name="tra_notice1" localSheetId="0">#REF!</definedName>
    <definedName name="tra_notice1">base!$O$2</definedName>
    <definedName name="tra_notice10">#REF!</definedName>
    <definedName name="tra_notice11">#REF!</definedName>
    <definedName name="tra_notice2" localSheetId="3">[1]base!$O$3</definedName>
    <definedName name="tra_notice2" localSheetId="4">[1]base!$O$3</definedName>
    <definedName name="tra_notice2" localSheetId="6">[1]base!$O$3</definedName>
    <definedName name="tra_notice2" localSheetId="10">[2]base!$O$3</definedName>
    <definedName name="tra_notice2" localSheetId="14">#REF!</definedName>
    <definedName name="tra_notice2" localSheetId="15">#REF!</definedName>
    <definedName name="tra_notice2" localSheetId="16">#REF!</definedName>
    <definedName name="tra_notice2" localSheetId="17">#REF!</definedName>
    <definedName name="tra_notice2" localSheetId="0">#REF!</definedName>
    <definedName name="tra_notice2">base!$O$3</definedName>
    <definedName name="tra_notice3">#REF!</definedName>
    <definedName name="tra_notice4">#REF!</definedName>
    <definedName name="tra_notice5">#REF!</definedName>
    <definedName name="zat_zip1">#REF!</definedName>
    <definedName name="愛知県">#REF!</definedName>
    <definedName name="愛媛県">#REF!</definedName>
    <definedName name="茨城県">#REF!</definedName>
    <definedName name="岡山県">#REF!</definedName>
    <definedName name="沖縄県">#REF!</definedName>
    <definedName name="岩手県">#REF!</definedName>
    <definedName name="岐阜県">#REF!</definedName>
    <definedName name="宮崎県">#REF!</definedName>
    <definedName name="宮城県">#REF!</definedName>
    <definedName name="京都府">#REF!</definedName>
    <definedName name="熊本県">#REF!</definedName>
    <definedName name="群馬県">#REF!</definedName>
    <definedName name="広島県">#REF!</definedName>
    <definedName name="香川県">#REF!</definedName>
    <definedName name="高知県">#REF!</definedName>
    <definedName name="佐賀県">#REF!</definedName>
    <definedName name="埼玉県">#REF!</definedName>
    <definedName name="三重県">#REF!</definedName>
    <definedName name="山形県">#REF!</definedName>
    <definedName name="山口県">#REF!</definedName>
    <definedName name="山梨県">#REF!</definedName>
    <definedName name="滋賀県">#REF!</definedName>
    <definedName name="鹿児島県">#REF!</definedName>
    <definedName name="秋田県">#REF!</definedName>
    <definedName name="新潟県">#REF!</definedName>
    <definedName name="神奈川県">#REF!</definedName>
    <definedName name="青森県">#REF!</definedName>
    <definedName name="静岡県">#REF!</definedName>
    <definedName name="石川県">#REF!</definedName>
    <definedName name="千葉県">#REF!</definedName>
    <definedName name="大阪府">#REF!</definedName>
    <definedName name="大分県">#REF!</definedName>
    <definedName name="長崎県">#REF!</definedName>
    <definedName name="長野県">#REF!</definedName>
    <definedName name="鳥取県">#REF!</definedName>
    <definedName name="島根県">#REF!</definedName>
    <definedName name="東京都">#REF!</definedName>
    <definedName name="徳島県">#REF!</definedName>
    <definedName name="栃木県">#REF!</definedName>
    <definedName name="奈良県">#REF!</definedName>
    <definedName name="富山県">#REF!</definedName>
    <definedName name="福井県">#REF!</definedName>
    <definedName name="福岡県">#REF!</definedName>
    <definedName name="福島県">#REF!</definedName>
    <definedName name="兵庫県">#REF!</definedName>
    <definedName name="北海道">#REF!</definedName>
    <definedName name="和歌山県">#REF!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7" i="1" l="1"/>
  <c r="M39" i="1"/>
  <c r="M35" i="1"/>
  <c r="F1" i="1" l="1"/>
  <c r="T1" i="1"/>
  <c r="T7" i="1"/>
  <c r="M27" i="1"/>
  <c r="AI27" i="1"/>
  <c r="AP25" i="1"/>
  <c r="AP27" i="1"/>
  <c r="AT25" i="1"/>
  <c r="AI22" i="51" s="1"/>
  <c r="AX25" i="1"/>
  <c r="R29" i="1"/>
  <c r="W29" i="1"/>
  <c r="AB29" i="1"/>
  <c r="AP29" i="1"/>
  <c r="AP31" i="1"/>
  <c r="AT29" i="1"/>
  <c r="AT31" i="1"/>
  <c r="AX29" i="1"/>
  <c r="AX31" i="1"/>
  <c r="M33" i="1"/>
  <c r="O38" i="1"/>
  <c r="M41" i="1"/>
  <c r="M43" i="1"/>
  <c r="M44" i="1"/>
  <c r="AK41" i="1"/>
  <c r="M45" i="1"/>
  <c r="AJ45" i="1"/>
  <c r="AF45" i="1"/>
  <c r="AP45" i="1"/>
  <c r="AT45" i="1"/>
  <c r="AG48" i="1"/>
  <c r="M50" i="1"/>
  <c r="AJ50" i="1"/>
  <c r="AY45" i="1"/>
  <c r="O51" i="1"/>
  <c r="M52" i="1"/>
  <c r="AM32" i="51" s="1"/>
  <c r="M54" i="1"/>
  <c r="AE54" i="1"/>
  <c r="AI54" i="1"/>
  <c r="AE56" i="1"/>
  <c r="AI56" i="1"/>
  <c r="AN54" i="1"/>
  <c r="AN56" i="1"/>
  <c r="AU54" i="1"/>
  <c r="AU56" i="1"/>
  <c r="AC58" i="1"/>
  <c r="M58" i="1"/>
  <c r="M60" i="1"/>
  <c r="M62" i="1"/>
  <c r="O65" i="1"/>
  <c r="M66" i="1"/>
  <c r="AF60" i="1"/>
  <c r="AJ60" i="1"/>
  <c r="AP60" i="1"/>
  <c r="AT60" i="1"/>
  <c r="AG63" i="1"/>
  <c r="AY60" i="1"/>
  <c r="M68" i="1"/>
  <c r="AF68" i="1"/>
  <c r="AJ68" i="1"/>
  <c r="AP68" i="1"/>
  <c r="AT68" i="1"/>
  <c r="AY68" i="1"/>
  <c r="AG71" i="1"/>
  <c r="M70" i="1"/>
  <c r="O73" i="1"/>
  <c r="M74" i="1"/>
  <c r="N76" i="1"/>
  <c r="X76" i="1"/>
  <c r="AM76" i="1"/>
  <c r="AP76" i="1"/>
  <c r="AT76" i="1"/>
  <c r="AX76" i="1"/>
  <c r="H1" i="57" l="1"/>
  <c r="F1" i="57"/>
  <c r="D1" i="57"/>
  <c r="C1" i="57"/>
  <c r="D11" i="56"/>
  <c r="B11" i="56"/>
  <c r="O7" i="56"/>
  <c r="M7" i="56"/>
  <c r="K7" i="56"/>
  <c r="AH90" i="51"/>
  <c r="AJ41" i="14"/>
  <c r="AD22" i="51"/>
  <c r="N115" i="6"/>
  <c r="N104" i="6"/>
  <c r="N93" i="6"/>
  <c r="N82" i="6"/>
  <c r="N71" i="6"/>
  <c r="N60" i="6"/>
  <c r="N49" i="6"/>
  <c r="N38" i="6"/>
  <c r="N27" i="6"/>
  <c r="U56" i="15"/>
  <c r="J20" i="46"/>
  <c r="AM66" i="14"/>
  <c r="AM63" i="14"/>
  <c r="K46" i="14"/>
  <c r="AJ48" i="14"/>
  <c r="P114" i="6"/>
  <c r="AH112" i="6"/>
  <c r="P103" i="6"/>
  <c r="AH101" i="6"/>
  <c r="P92" i="6"/>
  <c r="AH90" i="6"/>
  <c r="P81" i="6"/>
  <c r="AH79" i="6"/>
  <c r="P70" i="6"/>
  <c r="AH68" i="6"/>
  <c r="P59" i="6"/>
  <c r="AH57" i="6"/>
  <c r="P48" i="6"/>
  <c r="AH46" i="6"/>
  <c r="P37" i="6"/>
  <c r="AH35" i="6"/>
  <c r="P26" i="6"/>
  <c r="AH24" i="6"/>
  <c r="R20" i="33"/>
  <c r="H19" i="51"/>
  <c r="G21" i="51" l="1"/>
  <c r="AM45" i="51"/>
  <c r="J20" i="47"/>
  <c r="J20" i="48"/>
  <c r="AJ43" i="14"/>
  <c r="F16" i="33"/>
  <c r="Q17" i="15"/>
  <c r="B20" i="33"/>
  <c r="K40" i="14"/>
  <c r="AM41" i="51"/>
  <c r="AY118" i="6"/>
  <c r="AU118" i="6"/>
  <c r="AQ118" i="6"/>
  <c r="AN118" i="6"/>
  <c r="Y118" i="6"/>
  <c r="O118" i="6"/>
  <c r="N111" i="6"/>
  <c r="BA109" i="6"/>
  <c r="AZ109" i="6"/>
  <c r="AU109" i="6"/>
  <c r="AQ109" i="6"/>
  <c r="AK109" i="6"/>
  <c r="AG109" i="6"/>
  <c r="N109" i="6"/>
  <c r="AY107" i="6"/>
  <c r="AU107" i="6"/>
  <c r="AQ107" i="6"/>
  <c r="AN107" i="6"/>
  <c r="Y107" i="6"/>
  <c r="O107" i="6"/>
  <c r="N100" i="6"/>
  <c r="BA98" i="6"/>
  <c r="AZ98" i="6"/>
  <c r="AU98" i="6"/>
  <c r="AQ98" i="6"/>
  <c r="AK98" i="6"/>
  <c r="AG98" i="6"/>
  <c r="N98" i="6"/>
  <c r="AY96" i="6"/>
  <c r="AU96" i="6"/>
  <c r="AQ96" i="6"/>
  <c r="AN96" i="6"/>
  <c r="Y96" i="6"/>
  <c r="O96" i="6"/>
  <c r="N89" i="6"/>
  <c r="BA87" i="6"/>
  <c r="AZ87" i="6"/>
  <c r="AU87" i="6"/>
  <c r="AQ87" i="6"/>
  <c r="AK87" i="6"/>
  <c r="AG87" i="6"/>
  <c r="N87" i="6"/>
  <c r="AY85" i="6"/>
  <c r="AU85" i="6"/>
  <c r="AQ85" i="6"/>
  <c r="AN85" i="6"/>
  <c r="Y85" i="6"/>
  <c r="O85" i="6"/>
  <c r="N78" i="6"/>
  <c r="BA76" i="6"/>
  <c r="AZ76" i="6"/>
  <c r="AU76" i="6"/>
  <c r="AQ76" i="6"/>
  <c r="AK76" i="6"/>
  <c r="AG76" i="6"/>
  <c r="N76" i="6"/>
  <c r="F15" i="51" l="1"/>
  <c r="AF22" i="51"/>
  <c r="C15" i="51"/>
  <c r="AL22" i="51"/>
  <c r="I15" i="51"/>
  <c r="G20" i="47"/>
  <c r="G20" i="48"/>
  <c r="E20" i="48"/>
  <c r="E20" i="47"/>
  <c r="C20" i="48"/>
  <c r="C20" i="47"/>
  <c r="E20" i="46"/>
  <c r="C20" i="46"/>
  <c r="G20" i="46"/>
  <c r="G3" i="36"/>
  <c r="I34" i="12"/>
  <c r="I3" i="36"/>
  <c r="K34" i="12"/>
  <c r="K3" i="36"/>
  <c r="M34" i="12"/>
  <c r="B17" i="33" l="1"/>
  <c r="F8" i="36"/>
  <c r="E40" i="12"/>
  <c r="AF3" i="33"/>
  <c r="AC3" i="33"/>
  <c r="Z3" i="33"/>
  <c r="AU41" i="51"/>
  <c r="AR41" i="51"/>
  <c r="AO41" i="51"/>
  <c r="G31" i="51"/>
  <c r="J22" i="48" l="1"/>
  <c r="J22" i="47"/>
  <c r="J22" i="46"/>
  <c r="F11" i="36"/>
  <c r="E46" i="12"/>
  <c r="U11" i="33"/>
  <c r="AN54" i="14" l="1"/>
  <c r="J56" i="14"/>
  <c r="G25" i="51" l="1"/>
  <c r="G30" i="30"/>
  <c r="J21" i="48"/>
  <c r="J21" i="47"/>
  <c r="J21" i="46"/>
  <c r="F10" i="36"/>
  <c r="E43" i="12"/>
  <c r="B11" i="33"/>
  <c r="B14" i="33"/>
  <c r="AT90" i="51"/>
  <c r="AQ90" i="51"/>
  <c r="O15" i="30"/>
  <c r="I14" i="33" l="1"/>
  <c r="L14" i="33"/>
  <c r="J41" i="14"/>
  <c r="AY30" i="6"/>
  <c r="AU30" i="6"/>
  <c r="AQ30" i="6"/>
  <c r="AN30" i="6"/>
  <c r="Y30" i="6"/>
  <c r="O30" i="6"/>
  <c r="AU21" i="6"/>
  <c r="AQ21" i="6"/>
  <c r="AK21" i="6"/>
  <c r="AG21" i="6"/>
  <c r="BA21" i="6"/>
  <c r="N23" i="6"/>
  <c r="N21" i="6"/>
  <c r="AK65" i="6"/>
  <c r="AK54" i="6"/>
  <c r="AK43" i="6"/>
  <c r="AK32" i="6"/>
  <c r="Q15" i="30" l="1"/>
  <c r="G26" i="30"/>
  <c r="U15" i="30"/>
  <c r="G18" i="30"/>
  <c r="G20" i="30"/>
  <c r="G33" i="30"/>
  <c r="S15" i="30" l="1"/>
  <c r="BA65" i="6"/>
  <c r="BA54" i="6"/>
  <c r="BA43" i="6"/>
  <c r="BA32" i="6"/>
  <c r="AY74" i="6"/>
  <c r="AU74" i="6"/>
  <c r="AQ74" i="6"/>
  <c r="AN74" i="6"/>
  <c r="Y74" i="6"/>
  <c r="O74" i="6"/>
  <c r="N67" i="6"/>
  <c r="AZ65" i="6"/>
  <c r="AU65" i="6"/>
  <c r="AQ65" i="6"/>
  <c r="AG65" i="6"/>
  <c r="N65" i="6"/>
  <c r="AY63" i="6"/>
  <c r="AU63" i="6"/>
  <c r="AQ63" i="6"/>
  <c r="AN63" i="6"/>
  <c r="Y63" i="6"/>
  <c r="O63" i="6"/>
  <c r="N56" i="6"/>
  <c r="AZ54" i="6"/>
  <c r="AU54" i="6"/>
  <c r="AQ54" i="6"/>
  <c r="AG54" i="6"/>
  <c r="N54" i="6"/>
  <c r="AY52" i="6"/>
  <c r="AU52" i="6"/>
  <c r="AQ52" i="6"/>
  <c r="AN52" i="6"/>
  <c r="Y52" i="6"/>
  <c r="O52" i="6"/>
  <c r="N45" i="6"/>
  <c r="AZ43" i="6"/>
  <c r="AU43" i="6"/>
  <c r="AQ43" i="6"/>
  <c r="AG43" i="6"/>
  <c r="N43" i="6"/>
  <c r="AY41" i="6"/>
  <c r="AU41" i="6"/>
  <c r="AQ41" i="6"/>
  <c r="AN41" i="6"/>
  <c r="Y41" i="6"/>
  <c r="O41" i="6"/>
  <c r="N34" i="6"/>
  <c r="AZ32" i="6"/>
  <c r="AU32" i="6"/>
  <c r="AQ32" i="6"/>
  <c r="AG32" i="6"/>
  <c r="N32" i="6"/>
  <c r="AZ21" i="6"/>
  <c r="AI24" i="14" l="1"/>
  <c r="AM24" i="14"/>
  <c r="AI60" i="14"/>
  <c r="AF36" i="14"/>
  <c r="J34" i="14"/>
  <c r="J47" i="14"/>
  <c r="Q50" i="14"/>
  <c r="U50" i="14"/>
  <c r="Y50" i="14"/>
  <c r="AQ50" i="14"/>
  <c r="AQ24" i="14"/>
  <c r="J27" i="14"/>
  <c r="J33" i="14"/>
  <c r="AF33" i="14"/>
  <c r="AM33" i="14"/>
  <c r="AQ33" i="14"/>
  <c r="N50" i="14"/>
  <c r="AF50" i="14"/>
  <c r="AI50" i="14"/>
  <c r="AM50" i="14"/>
  <c r="J54" i="14"/>
  <c r="Y54" i="14"/>
  <c r="J60" i="14"/>
  <c r="P60" i="14"/>
  <c r="S60" i="14"/>
  <c r="AF60" i="14"/>
  <c r="AM60" i="14"/>
  <c r="AQ60" i="14"/>
  <c r="AR8" i="15"/>
  <c r="O13" i="15"/>
  <c r="AB13" i="15"/>
  <c r="AI13" i="15"/>
  <c r="O15" i="15"/>
  <c r="AA15" i="15"/>
  <c r="AI15" i="15"/>
  <c r="K37" i="15"/>
  <c r="AM49" i="51" s="1"/>
  <c r="AQ10" i="6"/>
  <c r="AU10" i="6"/>
  <c r="AY10" i="6"/>
  <c r="N12" i="6"/>
  <c r="AJ12" i="6"/>
  <c r="AQ12" i="6"/>
  <c r="V37" i="15" l="1"/>
  <c r="V39" i="15" s="1"/>
  <c r="K39" i="15"/>
  <c r="P19" i="15"/>
  <c r="N15" i="6"/>
  <c r="AA71" i="14"/>
  <c r="J28" i="14"/>
  <c r="S15" i="15"/>
  <c r="AI33" i="14"/>
  <c r="AN8" i="15"/>
  <c r="P21" i="15"/>
  <c r="P18" i="15"/>
  <c r="AJ8" i="15"/>
  <c r="AA72"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6" authorId="0" shapeId="0" xr:uid="{00000000-0006-0000-0700-000001000000}">
      <text>
        <r>
          <rPr>
            <sz val="11"/>
            <color rgb="FF000000"/>
            <rFont val="ＭＳ 明朝"/>
            <family val="1"/>
          </rPr>
          <t>　本書類は入力不要です。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 authorId="0" shapeId="0" xr:uid="{A60555CB-93FA-42E4-8B73-F56AA41B3785}">
      <text>
        <r>
          <rPr>
            <sz val="11"/>
            <color rgb="FF000000"/>
            <rFont val="ＭＳ 明朝"/>
            <family val="1"/>
          </rPr>
          <t>　本書類は入力不要です。
　印刷し、内容をよくご確認下さい。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 authorId="0" shapeId="0" xr:uid="{BBDB19E3-2A79-4BF3-A0C3-05CD2C8A3444}">
      <text>
        <r>
          <rPr>
            <sz val="11"/>
            <color rgb="FF000000"/>
            <rFont val="ＭＳ 明朝"/>
            <family val="1"/>
          </rPr>
          <t>　本書類は入力不要です。
　印刷し、内容をよくご確認下さい。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fuminobu endo</author>
  </authors>
  <commentList>
    <comment ref="R1" authorId="0" shapeId="0" xr:uid="{00000000-0006-0000-0200-000001000000}">
      <text>
        <r>
          <rPr>
            <sz val="8"/>
            <color rgb="FF000000"/>
            <rFont val="HG創英角ｺﾞｼｯｸUB"/>
            <family val="3"/>
          </rPr>
          <t>ﾘｽﾄより選択</t>
        </r>
      </text>
    </comment>
    <comment ref="R4" authorId="0" shapeId="0" xr:uid="{00000000-0006-0000-0200-000003000000}">
      <text>
        <r>
          <rPr>
            <sz val="8"/>
            <color rgb="FF000000"/>
            <rFont val="HG創英角ｺﾞｼｯｸUB"/>
            <family val="3"/>
          </rPr>
          <t>ﾘｽﾄより選択</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 authorId="0" shapeId="0" xr:uid="{F23477DA-B3BC-41E9-A842-F7D641BC83BE}">
      <text>
        <r>
          <rPr>
            <sz val="11"/>
            <color rgb="FF000000"/>
            <rFont val="ＭＳ 明朝"/>
            <family val="1"/>
          </rPr>
          <t>　本書類は入力不要です。
　印刷し、内容をよくご確認下さい。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fuminobu endo</author>
  </authors>
  <commentList>
    <comment ref="A1" authorId="0" shapeId="0" xr:uid="{B84C0B0D-7374-4159-A19E-7E5B66945C69}">
      <text>
        <r>
          <rPr>
            <sz val="10"/>
            <color indexed="81"/>
            <rFont val="ＭＳ 明朝"/>
            <family val="1"/>
            <charset val="128"/>
          </rPr>
          <t>　①本書類は入力不要です。
　　　印刷し、内容をよくご確認のうえ、
　　　押印して下さい。
　②押印していただく印鑑は、法人の方は
　　法人の実印、個人の方は個人の実印にて
　　お願いいたします。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 authorId="0" shapeId="0" xr:uid="{00000000-0006-0000-0400-000001000000}">
      <text>
        <r>
          <rPr>
            <sz val="11"/>
            <color rgb="FF000000"/>
            <rFont val="ＭＳ Ｐゴシック"/>
            <family val="3"/>
          </rPr>
          <t>　　　</t>
        </r>
        <r>
          <rPr>
            <sz val="11"/>
            <color rgb="FF000000"/>
            <rFont val="ＭＳ 明朝"/>
            <family val="1"/>
          </rPr>
          <t>①本書類は入力不要です。
　　　印刷し、内容をよくご確認のうえ、
　　　押印して下さい。
　　</t>
        </r>
        <r>
          <rPr>
            <sz val="11"/>
            <color indexed="10"/>
            <rFont val="ＭＳ 明朝"/>
            <family val="1"/>
          </rPr>
          <t>②押印していただく印鑑は、法人の方は
　　　法人の実印、個人の方は個人の実印にて
　　　お願いいたします。
　　③添付書類として印鑑証明書の原本が
　　　必要となります。（３ヶ月以内）</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X1" authorId="0" shapeId="0" xr:uid="{89438E98-6B05-4F3F-A299-2E348773EFE4}">
      <text>
        <r>
          <rPr>
            <sz val="12"/>
            <color rgb="FF000000"/>
            <rFont val="ＭＳ 明朝"/>
            <family val="1"/>
          </rPr>
          <t>①『連帯保証人届出書』については、連帯保証人氏名のみ自署し、捺印をお願いします。
②保証人欄に捺印していただく印鑑は、代表者個人の実印にてお願いします。 
［保証人届について］
入会申込者が法人の場合は、代表者の個人保証も必要となります。
連帯保証人（代表者）欄に代表者個人実印を捺印して下さい。
（※代表者個人の印鑑証明書を添付して下さい。）
③本籍を入力してください。
※注意事項
連帯保証人氏名（自署）以外の各項目については、ＰＣによる入力か手書きのどちらかに統一してください。
実態調査の結果によっては、申込者が法人・個人問わず、資産を有する第三者の連帯保証人（１名以上）、
または、法人・代表者所有の不動産(営業保証金相当額)を担保として差し入れていただく場合があります。
※極度額について
弁済認証上限額を極度額として入力してください。
〈極度額の計算方法〉１０００万円＋従たる事務所の数×５００万円
（例：本店のみの場合１０００万円）</t>
        </r>
      </text>
    </comment>
  </commentList>
</comments>
</file>

<file path=xl/sharedStrings.xml><?xml version="1.0" encoding="utf-8"?>
<sst xmlns="http://schemas.openxmlformats.org/spreadsheetml/2006/main" count="1839" uniqueCount="1040">
  <si>
    <t>新入会</t>
    <phoneticPr fontId="14"/>
  </si>
  <si>
    <t>継続</t>
    <phoneticPr fontId="14"/>
  </si>
  <si>
    <r>
      <rPr>
        <sz val="8"/>
        <color theme="1"/>
        <rFont val="ＭＳ 明朝"/>
        <family val="1"/>
      </rPr>
      <t>本　　部　　名</t>
    </r>
    <rPh sb="0" eb="1">
      <t>ホン</t>
    </rPh>
    <rPh sb="3" eb="4">
      <t>ブ</t>
    </rPh>
    <rPh sb="6" eb="7">
      <t>メイ</t>
    </rPh>
    <phoneticPr fontId="0"/>
  </si>
  <si>
    <r>
      <rPr>
        <sz val="8"/>
        <color theme="1"/>
        <rFont val="ＭＳ 明朝"/>
        <family val="1"/>
      </rPr>
      <t>地方本部受付年月日</t>
    </r>
    <rPh sb="0" eb="2">
      <t>チホウ</t>
    </rPh>
    <rPh sb="2" eb="4">
      <t>ホンブ</t>
    </rPh>
    <rPh sb="4" eb="6">
      <t>ウケツケ</t>
    </rPh>
    <rPh sb="6" eb="9">
      <t>ネンガッピ</t>
    </rPh>
    <phoneticPr fontId="0"/>
  </si>
  <si>
    <r>
      <rPr>
        <sz val="8"/>
        <color theme="1"/>
        <rFont val="ＭＳ 明朝"/>
        <family val="1"/>
      </rPr>
      <t>地方本部承認年月日</t>
    </r>
    <rPh sb="0" eb="2">
      <t>チホウ</t>
    </rPh>
    <rPh sb="2" eb="4">
      <t>ホンブ</t>
    </rPh>
    <rPh sb="4" eb="6">
      <t>ショウニン</t>
    </rPh>
    <rPh sb="6" eb="9">
      <t>ネンガッピ</t>
    </rPh>
    <phoneticPr fontId="0"/>
  </si>
  <si>
    <r>
      <rPr>
        <sz val="8"/>
        <color theme="1"/>
        <rFont val="ＭＳ 明朝"/>
        <family val="1"/>
      </rPr>
      <t>統　一　コ　ー　ド</t>
    </r>
    <rPh sb="0" eb="1">
      <t>トウ</t>
    </rPh>
    <rPh sb="2" eb="3">
      <t>イチ</t>
    </rPh>
    <phoneticPr fontId="0"/>
  </si>
  <si>
    <r>
      <rPr>
        <sz val="8"/>
        <color theme="1"/>
        <rFont val="ＭＳ 明朝"/>
        <family val="1"/>
      </rPr>
      <t>支部コード</t>
    </r>
    <rPh sb="0" eb="2">
      <t>シブ</t>
    </rPh>
    <phoneticPr fontId="0"/>
  </si>
  <si>
    <r>
      <rPr>
        <sz val="8"/>
        <color theme="1"/>
        <rFont val="ＭＳ 明朝"/>
        <family val="1"/>
      </rPr>
      <t>令和</t>
    </r>
    <rPh sb="0" eb="2">
      <t>レイワ</t>
    </rPh>
    <phoneticPr fontId="0"/>
  </si>
  <si>
    <r>
      <rPr>
        <sz val="8"/>
        <color theme="1"/>
        <rFont val="ＭＳ 明朝"/>
        <family val="1"/>
      </rPr>
      <t>年</t>
    </r>
    <rPh sb="0" eb="1">
      <t>ネン</t>
    </rPh>
    <phoneticPr fontId="0"/>
  </si>
  <si>
    <r>
      <rPr>
        <sz val="8"/>
        <color theme="1"/>
        <rFont val="ＭＳ 明朝"/>
        <family val="1"/>
      </rPr>
      <t>月</t>
    </r>
    <rPh sb="0" eb="1">
      <t>ガツ</t>
    </rPh>
    <phoneticPr fontId="0"/>
  </si>
  <si>
    <r>
      <rPr>
        <sz val="8"/>
        <color theme="1"/>
        <rFont val="ＭＳ 明朝"/>
        <family val="1"/>
      </rPr>
      <t>日</t>
    </r>
    <rPh sb="0" eb="1">
      <t>ニチ</t>
    </rPh>
    <phoneticPr fontId="0"/>
  </si>
  <si>
    <r>
      <rPr>
        <b/>
        <sz val="18"/>
        <color indexed="8"/>
        <rFont val="ＭＳ 明朝"/>
        <family val="1"/>
      </rPr>
      <t>入 会 申 込 書</t>
    </r>
    <r>
      <rPr>
        <sz val="14"/>
        <color indexed="8"/>
        <rFont val="ＭＳ 明朝"/>
        <family val="1"/>
      </rPr>
      <t>（主たる事務所）</t>
    </r>
    <rPh sb="0" eb="1">
      <t>イリ</t>
    </rPh>
    <rPh sb="2" eb="3">
      <t>カイ</t>
    </rPh>
    <rPh sb="4" eb="5">
      <t>サル</t>
    </rPh>
    <rPh sb="6" eb="7">
      <t>コミ</t>
    </rPh>
    <rPh sb="8" eb="9">
      <t>ショ</t>
    </rPh>
    <rPh sb="10" eb="11">
      <t>シュ</t>
    </rPh>
    <rPh sb="13" eb="15">
      <t>ジム</t>
    </rPh>
    <rPh sb="15" eb="16">
      <t>ジョ</t>
    </rPh>
    <phoneticPr fontId="0"/>
  </si>
  <si>
    <r>
      <rPr>
        <sz val="11"/>
        <color theme="1"/>
        <rFont val="ＭＳ 明朝"/>
        <family val="1"/>
      </rPr>
      <t>公益社団法人</t>
    </r>
    <rPh sb="0" eb="2">
      <t>コウエキ</t>
    </rPh>
    <rPh sb="2" eb="6">
      <t>シャダンホウジン</t>
    </rPh>
    <phoneticPr fontId="0"/>
  </si>
  <si>
    <r>
      <rPr>
        <sz val="11"/>
        <color theme="1"/>
        <rFont val="ＭＳ 明朝"/>
        <family val="1"/>
      </rPr>
      <t>全日本不動産協会</t>
    </r>
    <rPh sb="0" eb="8">
      <t>ゼンニホンフドウサンキョウカイ</t>
    </rPh>
    <phoneticPr fontId="0"/>
  </si>
  <si>
    <r>
      <rPr>
        <sz val="11"/>
        <color theme="1"/>
        <rFont val="ＭＳ 明朝"/>
        <family val="1"/>
      </rPr>
      <t>殿</t>
    </r>
    <rPh sb="0" eb="1">
      <t>トノ</t>
    </rPh>
    <phoneticPr fontId="0"/>
  </si>
  <si>
    <r>
      <rPr>
        <sz val="11"/>
        <color theme="1"/>
        <rFont val="ＭＳ 明朝"/>
        <family val="1"/>
      </rPr>
      <t>公益社団法人</t>
    </r>
    <rPh sb="0" eb="2">
      <t>コウエキ</t>
    </rPh>
    <rPh sb="2" eb="4">
      <t>シャダン</t>
    </rPh>
    <rPh sb="4" eb="6">
      <t>ホウジン</t>
    </rPh>
    <phoneticPr fontId="0"/>
  </si>
  <si>
    <r>
      <rPr>
        <sz val="11"/>
        <color theme="1"/>
        <rFont val="ＭＳ 明朝"/>
        <family val="1"/>
      </rPr>
      <t>不動産保証協会</t>
    </r>
    <rPh sb="0" eb="7">
      <t>フドウサンホショウキョウカイ</t>
    </rPh>
    <phoneticPr fontId="0"/>
  </si>
  <si>
    <r>
      <rPr>
        <sz val="11"/>
        <color theme="1"/>
        <rFont val="ＭＳ 明朝"/>
        <family val="1"/>
      </rPr>
      <t>私は、この度貴会の諸規程を承諾のうえ、下記のとおり入会の申込みをいたします。</t>
    </r>
    <rPh sb="0" eb="1">
      <t>ワタシ</t>
    </rPh>
    <rPh sb="5" eb="6">
      <t>タビ</t>
    </rPh>
    <rPh sb="6" eb="8">
      <t>キカイ</t>
    </rPh>
    <rPh sb="9" eb="10">
      <t>ショ</t>
    </rPh>
    <rPh sb="10" eb="12">
      <t>キテイ</t>
    </rPh>
    <rPh sb="13" eb="15">
      <t>ショウダク</t>
    </rPh>
    <rPh sb="19" eb="21">
      <t>カキ</t>
    </rPh>
    <rPh sb="25" eb="27">
      <t>ニュウカイ</t>
    </rPh>
    <rPh sb="28" eb="30">
      <t>モウシコミ</t>
    </rPh>
    <phoneticPr fontId="0"/>
  </si>
  <si>
    <r>
      <rPr>
        <sz val="11"/>
        <color theme="1"/>
        <rFont val="ＭＳ 明朝"/>
        <family val="1"/>
      </rPr>
      <t>記入日</t>
    </r>
    <rPh sb="0" eb="2">
      <t>キニュウ</t>
    </rPh>
    <rPh sb="2" eb="3">
      <t>ビ</t>
    </rPh>
    <phoneticPr fontId="0"/>
  </si>
  <si>
    <r>
      <rPr>
        <sz val="11"/>
        <color theme="1"/>
        <rFont val="ＭＳ 明朝"/>
        <family val="1"/>
      </rPr>
      <t>令和</t>
    </r>
    <rPh sb="0" eb="2">
      <t>レイワ</t>
    </rPh>
    <phoneticPr fontId="0"/>
  </si>
  <si>
    <r>
      <rPr>
        <sz val="11"/>
        <color theme="1"/>
        <rFont val="ＭＳ 明朝"/>
        <family val="1"/>
      </rPr>
      <t>年</t>
    </r>
    <rPh sb="0" eb="1">
      <t>ネン</t>
    </rPh>
    <phoneticPr fontId="0"/>
  </si>
  <si>
    <r>
      <rPr>
        <sz val="11"/>
        <color theme="1"/>
        <rFont val="ＭＳ 明朝"/>
        <family val="1"/>
      </rPr>
      <t>月</t>
    </r>
    <rPh sb="0" eb="1">
      <t>ガツ</t>
    </rPh>
    <phoneticPr fontId="0"/>
  </si>
  <si>
    <r>
      <rPr>
        <sz val="11"/>
        <color theme="1"/>
        <rFont val="ＭＳ 明朝"/>
        <family val="1"/>
      </rPr>
      <t>日</t>
    </r>
    <rPh sb="0" eb="1">
      <t>ニチ</t>
    </rPh>
    <phoneticPr fontId="0"/>
  </si>
  <si>
    <r>
      <rPr>
        <sz val="11"/>
        <color theme="1"/>
        <rFont val="ＭＳ ゴシック"/>
        <family val="3"/>
      </rPr>
      <t>▼選択</t>
    </r>
    <rPh sb="0" eb="3">
      <t>キゴウセンタク</t>
    </rPh>
    <phoneticPr fontId="0"/>
  </si>
  <si>
    <r>
      <rPr>
        <sz val="11"/>
        <color rgb="FF000000"/>
        <rFont val="ＭＳ ゴシック"/>
        <family val="3"/>
      </rPr>
      <t>▼選択</t>
    </r>
    <rPh sb="0" eb="3">
      <t>キゴウセンタク</t>
    </rPh>
    <phoneticPr fontId="0"/>
  </si>
  <si>
    <r>
      <rPr>
        <sz val="11"/>
        <color theme="1"/>
        <rFont val="ＭＳ 明朝"/>
        <family val="1"/>
      </rPr>
      <t>免 許 証</t>
    </r>
    <rPh sb="0" eb="1">
      <t>メン</t>
    </rPh>
    <rPh sb="2" eb="3">
      <t>モト</t>
    </rPh>
    <rPh sb="4" eb="5">
      <t>アカシ</t>
    </rPh>
    <phoneticPr fontId="0"/>
  </si>
  <si>
    <r>
      <rPr>
        <sz val="11"/>
        <color theme="1"/>
        <rFont val="ＭＳ 明朝"/>
        <family val="1"/>
      </rPr>
      <t>免許証番号</t>
    </r>
    <rPh sb="0" eb="3">
      <t>メンキョショウ</t>
    </rPh>
    <rPh sb="3" eb="5">
      <t>バンゴウ</t>
    </rPh>
    <phoneticPr fontId="0"/>
  </si>
  <si>
    <r>
      <rPr>
        <sz val="11"/>
        <color theme="1"/>
        <rFont val="ＭＳ 明朝"/>
        <family val="1"/>
      </rPr>
      <t>(</t>
    </r>
    <phoneticPr fontId="0"/>
  </si>
  <si>
    <r>
      <rPr>
        <sz val="11"/>
        <color theme="1"/>
        <rFont val="ＭＳ 明朝"/>
        <family val="1"/>
      </rPr>
      <t>)</t>
    </r>
    <phoneticPr fontId="0"/>
  </si>
  <si>
    <r>
      <rPr>
        <sz val="11"/>
        <color theme="1"/>
        <rFont val="ＭＳ 明朝"/>
        <family val="1"/>
      </rPr>
      <t>第</t>
    </r>
    <rPh sb="0" eb="1">
      <t>ダイ</t>
    </rPh>
    <phoneticPr fontId="0"/>
  </si>
  <si>
    <r>
      <rPr>
        <sz val="11"/>
        <color theme="1"/>
        <rFont val="ＭＳ 明朝"/>
        <family val="1"/>
      </rPr>
      <t>号</t>
    </r>
    <rPh sb="0" eb="1">
      <t>ゴウ</t>
    </rPh>
    <phoneticPr fontId="0"/>
  </si>
  <si>
    <r>
      <rPr>
        <sz val="11"/>
        <color rgb="FF000000"/>
        <rFont val="ＭＳ ゴシック"/>
        <family val="3"/>
      </rPr>
      <t>▼選択</t>
    </r>
    <rPh sb="1" eb="3">
      <t>センタク</t>
    </rPh>
    <phoneticPr fontId="0"/>
  </si>
  <si>
    <r>
      <rPr>
        <sz val="11"/>
        <color theme="1"/>
        <rFont val="ＭＳ ゴシック"/>
        <family val="3"/>
      </rPr>
      <t>北海道（石狩）</t>
    </r>
    <rPh sb="0" eb="3">
      <t>ホッカイドウ</t>
    </rPh>
    <rPh sb="4" eb="6">
      <t>イシカリ</t>
    </rPh>
    <phoneticPr fontId="0"/>
  </si>
  <si>
    <r>
      <rPr>
        <sz val="11"/>
        <color rgb="FF000000"/>
        <rFont val="ＭＳ ゴシック"/>
        <family val="3"/>
      </rPr>
      <t>国土交通大臣</t>
    </r>
    <rPh sb="0" eb="2">
      <t>コクド</t>
    </rPh>
    <rPh sb="2" eb="4">
      <t>コウツウ</t>
    </rPh>
    <rPh sb="4" eb="6">
      <t>ダイジン</t>
    </rPh>
    <phoneticPr fontId="0"/>
  </si>
  <si>
    <r>
      <rPr>
        <sz val="11"/>
        <color theme="1"/>
        <rFont val="ＭＳ ゴシック"/>
        <family val="3"/>
      </rPr>
      <t>北海道知事（渡島）</t>
    </r>
    <rPh sb="0" eb="3">
      <t>ホッカイドウ</t>
    </rPh>
    <rPh sb="3" eb="5">
      <t>チジ</t>
    </rPh>
    <rPh sb="6" eb="7">
      <t>ワタリ</t>
    </rPh>
    <rPh sb="7" eb="8">
      <t>シマ</t>
    </rPh>
    <phoneticPr fontId="0"/>
  </si>
  <si>
    <r>
      <rPr>
        <sz val="11"/>
        <color theme="1"/>
        <rFont val="ＭＳ ゴシック"/>
        <family val="3"/>
      </rPr>
      <t>北海道（渡島）</t>
    </r>
    <rPh sb="0" eb="3">
      <t>ホッカイドウ</t>
    </rPh>
    <rPh sb="4" eb="5">
      <t>ワタリ</t>
    </rPh>
    <rPh sb="5" eb="6">
      <t>シマ</t>
    </rPh>
    <phoneticPr fontId="0"/>
  </si>
  <si>
    <r>
      <rPr>
        <sz val="11"/>
        <color rgb="FF000000"/>
        <rFont val="ＭＳ ゴシック"/>
        <family val="3"/>
      </rPr>
      <t>北海道知事（石狩）</t>
    </r>
    <rPh sb="0" eb="3">
      <t>ホッカイドウ</t>
    </rPh>
    <rPh sb="3" eb="5">
      <t>チジ</t>
    </rPh>
    <rPh sb="6" eb="8">
      <t>イシカリ</t>
    </rPh>
    <phoneticPr fontId="0"/>
  </si>
  <si>
    <r>
      <rPr>
        <sz val="10"/>
        <color theme="0"/>
        <rFont val="ＭＳ 明朝"/>
        <family val="1"/>
      </rPr>
      <t>北海道本部</t>
    </r>
    <rPh sb="0" eb="5">
      <t>ホッカイドウホンブ</t>
    </rPh>
    <phoneticPr fontId="0"/>
  </si>
  <si>
    <r>
      <rPr>
        <sz val="11"/>
        <color theme="1"/>
        <rFont val="ＭＳ 明朝"/>
        <family val="1"/>
      </rPr>
      <t>免許年月日</t>
    </r>
    <rPh sb="0" eb="2">
      <t>メンキョ</t>
    </rPh>
    <rPh sb="2" eb="5">
      <t>ネンガッピ</t>
    </rPh>
    <phoneticPr fontId="0"/>
  </si>
  <si>
    <t>令和</t>
  </si>
  <si>
    <r>
      <rPr>
        <sz val="11"/>
        <color theme="1"/>
        <rFont val="ＭＳ 明朝"/>
        <family val="1"/>
      </rPr>
      <t>有効期間</t>
    </r>
    <rPh sb="0" eb="2">
      <t>ユウコウ</t>
    </rPh>
    <rPh sb="2" eb="4">
      <t>キカン</t>
    </rPh>
    <phoneticPr fontId="0"/>
  </si>
  <si>
    <r>
      <rPr>
        <sz val="11"/>
        <color theme="1"/>
        <rFont val="ＭＳ 明朝"/>
        <family val="1"/>
      </rPr>
      <t>自</t>
    </r>
    <rPh sb="0" eb="1">
      <t>ジ</t>
    </rPh>
    <phoneticPr fontId="0"/>
  </si>
  <si>
    <t>北海道知事（檜山）</t>
  </si>
  <si>
    <r>
      <rPr>
        <sz val="11"/>
        <color theme="1"/>
        <rFont val="ＭＳ ゴシック"/>
        <family val="3"/>
      </rPr>
      <t>北海道（檜山）</t>
    </r>
    <phoneticPr fontId="0"/>
  </si>
  <si>
    <r>
      <rPr>
        <sz val="11"/>
        <color rgb="FF000000"/>
        <rFont val="ＭＳ ゴシック"/>
        <family val="3"/>
      </rPr>
      <t>北海道知事（渡島）</t>
    </r>
    <rPh sb="0" eb="3">
      <t>ホッカイドウ</t>
    </rPh>
    <rPh sb="3" eb="5">
      <t>チジ</t>
    </rPh>
    <rPh sb="6" eb="7">
      <t>ワタリ</t>
    </rPh>
    <rPh sb="7" eb="8">
      <t>シマ</t>
    </rPh>
    <phoneticPr fontId="0"/>
  </si>
  <si>
    <r>
      <rPr>
        <sz val="11"/>
        <color theme="1"/>
        <rFont val="ＭＳ ゴシック"/>
        <family val="3"/>
      </rPr>
      <t>北海道知事（後志）</t>
    </r>
    <rPh sb="0" eb="3">
      <t>ホッカイドウ</t>
    </rPh>
    <rPh sb="6" eb="7">
      <t>アト</t>
    </rPh>
    <rPh sb="7" eb="8">
      <t>ココロザシ</t>
    </rPh>
    <phoneticPr fontId="0"/>
  </si>
  <si>
    <r>
      <rPr>
        <sz val="11"/>
        <color theme="1"/>
        <rFont val="ＭＳ ゴシック"/>
        <family val="3"/>
      </rPr>
      <t>北海道（後志）</t>
    </r>
    <rPh sb="0" eb="3">
      <t>ホッカイドウ</t>
    </rPh>
    <rPh sb="4" eb="5">
      <t>アト</t>
    </rPh>
    <rPh sb="5" eb="6">
      <t>ココロザシ</t>
    </rPh>
    <phoneticPr fontId="0"/>
  </si>
  <si>
    <r>
      <rPr>
        <sz val="11"/>
        <color theme="1"/>
        <rFont val="ＭＳ 明朝"/>
        <family val="1"/>
      </rPr>
      <t>至</t>
    </r>
    <rPh sb="0" eb="1">
      <t>イタ</t>
    </rPh>
    <phoneticPr fontId="0"/>
  </si>
  <si>
    <r>
      <rPr>
        <sz val="11"/>
        <color theme="1"/>
        <rFont val="ＭＳ ゴシック"/>
        <family val="3"/>
      </rPr>
      <t>令和</t>
    </r>
    <rPh sb="0" eb="2">
      <t>レイワ</t>
    </rPh>
    <phoneticPr fontId="0"/>
  </si>
  <si>
    <r>
      <rPr>
        <sz val="11"/>
        <color theme="1"/>
        <rFont val="ＭＳ ゴシック"/>
        <family val="3"/>
      </rPr>
      <t>北海道知事（空知）</t>
    </r>
    <rPh sb="0" eb="3">
      <t>ホッカイドウ</t>
    </rPh>
    <rPh sb="6" eb="8">
      <t>ソラチ</t>
    </rPh>
    <phoneticPr fontId="0"/>
  </si>
  <si>
    <r>
      <rPr>
        <sz val="11"/>
        <color theme="1"/>
        <rFont val="ＭＳ ゴシック"/>
        <family val="3"/>
      </rPr>
      <t>北海道（空知）</t>
    </r>
    <rPh sb="0" eb="3">
      <t>ホッカイドウ</t>
    </rPh>
    <rPh sb="4" eb="6">
      <t>ソラチ</t>
    </rPh>
    <phoneticPr fontId="0"/>
  </si>
  <si>
    <r>
      <rPr>
        <sz val="11"/>
        <color rgb="FF000000"/>
        <rFont val="ＭＳ ゴシック"/>
        <family val="3"/>
      </rPr>
      <t>北海道知事（後志）</t>
    </r>
    <rPh sb="0" eb="3">
      <t>ホッカイドウ</t>
    </rPh>
    <rPh sb="6" eb="7">
      <t>アト</t>
    </rPh>
    <rPh sb="7" eb="8">
      <t>ココロザシ</t>
    </rPh>
    <phoneticPr fontId="0"/>
  </si>
  <si>
    <r>
      <rPr>
        <sz val="11"/>
        <color theme="1"/>
        <rFont val="ＭＳ ゴシック"/>
        <family val="3"/>
      </rPr>
      <t>北海道知事（上川）</t>
    </r>
    <rPh sb="0" eb="3">
      <t>ホッカイドウ</t>
    </rPh>
    <rPh sb="6" eb="8">
      <t>ウエカワ</t>
    </rPh>
    <phoneticPr fontId="0"/>
  </si>
  <si>
    <r>
      <rPr>
        <sz val="11"/>
        <color theme="1"/>
        <rFont val="ＭＳ ゴシック"/>
        <family val="3"/>
      </rPr>
      <t>北海道（上川）</t>
    </r>
    <rPh sb="0" eb="3">
      <t>ホッカイドウ</t>
    </rPh>
    <rPh sb="4" eb="6">
      <t>ウエカワ</t>
    </rPh>
    <phoneticPr fontId="0"/>
  </si>
  <si>
    <r>
      <rPr>
        <sz val="11"/>
        <color rgb="FF000000"/>
        <rFont val="ＭＳ ゴシック"/>
        <family val="3"/>
      </rPr>
      <t>北海道知事（空知）</t>
    </r>
    <rPh sb="0" eb="3">
      <t>ホッカイドウ</t>
    </rPh>
    <rPh sb="6" eb="8">
      <t>ソラチ</t>
    </rPh>
    <phoneticPr fontId="0"/>
  </si>
  <si>
    <r>
      <rPr>
        <sz val="11"/>
        <color theme="1"/>
        <rFont val="ＭＳ 明朝"/>
        <family val="1"/>
      </rPr>
      <t>主 た る
事 務 所</t>
    </r>
    <rPh sb="0" eb="1">
      <t>シュ</t>
    </rPh>
    <rPh sb="6" eb="7">
      <t>コト</t>
    </rPh>
    <rPh sb="8" eb="9">
      <t>ツトム</t>
    </rPh>
    <rPh sb="10" eb="11">
      <t>ショ</t>
    </rPh>
    <phoneticPr fontId="0"/>
  </si>
  <si>
    <r>
      <rPr>
        <sz val="8"/>
        <color theme="1"/>
        <rFont val="ＭＳ 明朝"/>
        <family val="1"/>
      </rPr>
      <t>フリガナ</t>
    </r>
    <phoneticPr fontId="0"/>
  </si>
  <si>
    <t>北海道知事（留萌）</t>
  </si>
  <si>
    <r>
      <rPr>
        <sz val="11"/>
        <color theme="1"/>
        <rFont val="ＭＳ ゴシック"/>
        <family val="3"/>
      </rPr>
      <t>北海道（留萌）</t>
    </r>
    <phoneticPr fontId="0"/>
  </si>
  <si>
    <r>
      <rPr>
        <sz val="11"/>
        <color rgb="FF000000"/>
        <rFont val="ＭＳ ゴシック"/>
        <family val="3"/>
      </rPr>
      <t>北海道知事（上川）</t>
    </r>
    <rPh sb="0" eb="3">
      <t>ホッカイドウ</t>
    </rPh>
    <rPh sb="6" eb="8">
      <t>ウエカワ</t>
    </rPh>
    <phoneticPr fontId="0"/>
  </si>
  <si>
    <r>
      <rPr>
        <sz val="11"/>
        <color theme="1"/>
        <rFont val="ＭＳ ゴシック"/>
        <family val="3"/>
      </rPr>
      <t>北海道知事（宗谷）</t>
    </r>
    <rPh sb="0" eb="3">
      <t>ホッカイドウ</t>
    </rPh>
    <rPh sb="6" eb="8">
      <t>ソウヤ</t>
    </rPh>
    <phoneticPr fontId="0"/>
  </si>
  <si>
    <r>
      <rPr>
        <sz val="11"/>
        <color theme="1"/>
        <rFont val="ＭＳ ゴシック"/>
        <family val="3"/>
      </rPr>
      <t>北海道（宗谷）</t>
    </r>
    <rPh sb="0" eb="3">
      <t>ホッカイドウ</t>
    </rPh>
    <rPh sb="4" eb="6">
      <t>ソウヤ</t>
    </rPh>
    <phoneticPr fontId="0"/>
  </si>
  <si>
    <r>
      <rPr>
        <sz val="11"/>
        <color theme="1"/>
        <rFont val="ＭＳ 明朝"/>
        <family val="1"/>
      </rPr>
      <t>商号又は名称</t>
    </r>
    <rPh sb="0" eb="2">
      <t>ショウゴウ</t>
    </rPh>
    <rPh sb="2" eb="3">
      <t>マタ</t>
    </rPh>
    <rPh sb="4" eb="6">
      <t>メイショウ</t>
    </rPh>
    <phoneticPr fontId="0"/>
  </si>
  <si>
    <r>
      <rPr>
        <sz val="11"/>
        <color theme="1"/>
        <rFont val="ＭＳ ゴシック"/>
        <family val="3"/>
      </rPr>
      <t>北海道知事（網走）</t>
    </r>
    <rPh sb="0" eb="3">
      <t>ホッカイドウ</t>
    </rPh>
    <rPh sb="6" eb="8">
      <t>アバシリ</t>
    </rPh>
    <phoneticPr fontId="0"/>
  </si>
  <si>
    <r>
      <rPr>
        <sz val="11"/>
        <color theme="1"/>
        <rFont val="ＭＳ ゴシック"/>
        <family val="3"/>
      </rPr>
      <t>北海道（網走）</t>
    </r>
    <rPh sb="0" eb="3">
      <t>ホッカイドウ</t>
    </rPh>
    <rPh sb="4" eb="6">
      <t>アバシリ</t>
    </rPh>
    <phoneticPr fontId="0"/>
  </si>
  <si>
    <r>
      <rPr>
        <sz val="11"/>
        <color rgb="FF000000"/>
        <rFont val="ＭＳ ゴシック"/>
        <family val="3"/>
      </rPr>
      <t>北海道知事（宗谷）</t>
    </r>
    <rPh sb="0" eb="3">
      <t>ホッカイドウ</t>
    </rPh>
    <rPh sb="6" eb="8">
      <t>ソウヤ</t>
    </rPh>
    <phoneticPr fontId="0"/>
  </si>
  <si>
    <r>
      <rPr>
        <sz val="11"/>
        <color theme="1"/>
        <rFont val="ＭＳ ゴシック"/>
        <family val="3"/>
      </rPr>
      <t>北海道知事（胆振）</t>
    </r>
    <rPh sb="0" eb="3">
      <t>ホッカイドウ</t>
    </rPh>
    <rPh sb="6" eb="7">
      <t>タン</t>
    </rPh>
    <rPh sb="7" eb="8">
      <t>シン</t>
    </rPh>
    <phoneticPr fontId="0"/>
  </si>
  <si>
    <r>
      <rPr>
        <sz val="11"/>
        <color theme="1"/>
        <rFont val="ＭＳ ゴシック"/>
        <family val="3"/>
      </rPr>
      <t>北海道（胆振）</t>
    </r>
    <rPh sb="0" eb="3">
      <t>ホッカイドウ</t>
    </rPh>
    <rPh sb="4" eb="5">
      <t>タン</t>
    </rPh>
    <rPh sb="5" eb="6">
      <t>シン</t>
    </rPh>
    <phoneticPr fontId="0"/>
  </si>
  <si>
    <r>
      <rPr>
        <sz val="11"/>
        <color rgb="FF000000"/>
        <rFont val="ＭＳ ゴシック"/>
        <family val="3"/>
      </rPr>
      <t>北海道知事（網走）</t>
    </r>
    <rPh sb="0" eb="3">
      <t>ホッカイドウ</t>
    </rPh>
    <rPh sb="6" eb="8">
      <t>アバシリ</t>
    </rPh>
    <phoneticPr fontId="0"/>
  </si>
  <si>
    <r>
      <rPr>
        <sz val="11"/>
        <color theme="1"/>
        <rFont val="ＭＳ ゴシック"/>
        <family val="3"/>
      </rPr>
      <t>北海道知事（日高）</t>
    </r>
    <rPh sb="0" eb="3">
      <t>ホッカイドウ</t>
    </rPh>
    <rPh sb="6" eb="8">
      <t>ヒダカ</t>
    </rPh>
    <phoneticPr fontId="0"/>
  </si>
  <si>
    <r>
      <rPr>
        <sz val="11"/>
        <color theme="1"/>
        <rFont val="ＭＳ ゴシック"/>
        <family val="3"/>
      </rPr>
      <t>北海道（日高）</t>
    </r>
    <rPh sb="0" eb="3">
      <t>ホッカイドウ</t>
    </rPh>
    <rPh sb="4" eb="6">
      <t>ヒダカ</t>
    </rPh>
    <phoneticPr fontId="0"/>
  </si>
  <si>
    <r>
      <rPr>
        <sz val="11"/>
        <color rgb="FF000000"/>
        <rFont val="ＭＳ ゴシック"/>
        <family val="3"/>
      </rPr>
      <t>北海道知事（胆振）</t>
    </r>
    <rPh sb="0" eb="3">
      <t>ホッカイドウ</t>
    </rPh>
    <rPh sb="6" eb="7">
      <t>タン</t>
    </rPh>
    <rPh sb="7" eb="8">
      <t>シン</t>
    </rPh>
    <phoneticPr fontId="0"/>
  </si>
  <si>
    <r>
      <rPr>
        <sz val="11"/>
        <color theme="1"/>
        <rFont val="ＭＳ 明朝"/>
        <family val="1"/>
      </rPr>
      <t xml:space="preserve">所在地
</t>
    </r>
    <r>
      <rPr>
        <sz val="9"/>
        <color indexed="8"/>
        <rFont val="ＭＳ 明朝"/>
        <family val="1"/>
      </rPr>
      <t>（ビル名）</t>
    </r>
    <rPh sb="0" eb="3">
      <t>ショザイチ</t>
    </rPh>
    <rPh sb="7" eb="8">
      <t>メイ</t>
    </rPh>
    <phoneticPr fontId="0"/>
  </si>
  <si>
    <t>〒</t>
    <phoneticPr fontId="0"/>
  </si>
  <si>
    <r>
      <rPr>
        <sz val="11"/>
        <color theme="1"/>
        <rFont val="ＭＳ ゴシック"/>
        <family val="3"/>
      </rPr>
      <t>北海道知事（十勝）</t>
    </r>
    <rPh sb="0" eb="3">
      <t>ホッカイドウ</t>
    </rPh>
    <rPh sb="6" eb="8">
      <t>トカチ</t>
    </rPh>
    <phoneticPr fontId="0"/>
  </si>
  <si>
    <r>
      <rPr>
        <sz val="11"/>
        <color theme="1"/>
        <rFont val="ＭＳ ゴシック"/>
        <family val="3"/>
      </rPr>
      <t>北海道（十勝）</t>
    </r>
    <rPh sb="0" eb="3">
      <t>ホッカイドウ</t>
    </rPh>
    <rPh sb="4" eb="6">
      <t>トカチ</t>
    </rPh>
    <phoneticPr fontId="0"/>
  </si>
  <si>
    <r>
      <rPr>
        <sz val="11"/>
        <color rgb="FF000000"/>
        <rFont val="ＭＳ ゴシック"/>
        <family val="3"/>
      </rPr>
      <t>北海道知事（日高）</t>
    </r>
    <rPh sb="0" eb="3">
      <t>ホッカイドウ</t>
    </rPh>
    <rPh sb="6" eb="8">
      <t>ヒダカ</t>
    </rPh>
    <phoneticPr fontId="0"/>
  </si>
  <si>
    <r>
      <rPr>
        <sz val="11"/>
        <color theme="1"/>
        <rFont val="ＭＳ ゴシック"/>
        <family val="3"/>
      </rPr>
      <t>北海道知事（釧路）</t>
    </r>
    <rPh sb="0" eb="3">
      <t>ホッカイドウ</t>
    </rPh>
    <rPh sb="6" eb="8">
      <t>クシロ</t>
    </rPh>
    <phoneticPr fontId="0"/>
  </si>
  <si>
    <r>
      <rPr>
        <sz val="11"/>
        <color theme="1"/>
        <rFont val="ＭＳ ゴシック"/>
        <family val="3"/>
      </rPr>
      <t>北海道（釧路）</t>
    </r>
    <rPh sb="0" eb="3">
      <t>ホッカイドウ</t>
    </rPh>
    <rPh sb="4" eb="6">
      <t>クシロ</t>
    </rPh>
    <phoneticPr fontId="0"/>
  </si>
  <si>
    <r>
      <rPr>
        <sz val="11"/>
        <color rgb="FF000000"/>
        <rFont val="ＭＳ ゴシック"/>
        <family val="3"/>
      </rPr>
      <t>北海道知事（十勝）</t>
    </r>
    <rPh sb="0" eb="3">
      <t>ホッカイドウ</t>
    </rPh>
    <rPh sb="6" eb="8">
      <t>トカチ</t>
    </rPh>
    <phoneticPr fontId="0"/>
  </si>
  <si>
    <r>
      <rPr>
        <sz val="11"/>
        <color theme="1"/>
        <rFont val="ＭＳ ゴシック"/>
        <family val="3"/>
      </rPr>
      <t>北海道知事（根室）</t>
    </r>
    <rPh sb="0" eb="3">
      <t>ホッカイドウ</t>
    </rPh>
    <rPh sb="6" eb="8">
      <t>ネムロ</t>
    </rPh>
    <phoneticPr fontId="0"/>
  </si>
  <si>
    <r>
      <rPr>
        <sz val="11"/>
        <color theme="1"/>
        <rFont val="ＭＳ ゴシック"/>
        <family val="3"/>
      </rPr>
      <t>北海道（根室）</t>
    </r>
    <rPh sb="0" eb="3">
      <t>ホッカイドウ</t>
    </rPh>
    <rPh sb="4" eb="6">
      <t>ネムロ</t>
    </rPh>
    <phoneticPr fontId="0"/>
  </si>
  <si>
    <r>
      <rPr>
        <sz val="11"/>
        <color rgb="FF000000"/>
        <rFont val="ＭＳ ゴシック"/>
        <family val="3"/>
      </rPr>
      <t>北海道知事（釧路）</t>
    </r>
    <rPh sb="0" eb="3">
      <t>ホッカイドウ</t>
    </rPh>
    <rPh sb="6" eb="8">
      <t>クシロ</t>
    </rPh>
    <phoneticPr fontId="0"/>
  </si>
  <si>
    <r>
      <rPr>
        <sz val="11"/>
        <color theme="1"/>
        <rFont val="ＭＳ 明朝"/>
        <family val="1"/>
      </rPr>
      <t>ＴＥＬ</t>
    </r>
    <phoneticPr fontId="0"/>
  </si>
  <si>
    <r>
      <rPr>
        <sz val="11"/>
        <color theme="1"/>
        <rFont val="ＭＳ 明朝"/>
        <family val="1"/>
      </rPr>
      <t>ＦＡＸ</t>
    </r>
    <phoneticPr fontId="0"/>
  </si>
  <si>
    <r>
      <rPr>
        <sz val="11"/>
        <color theme="1"/>
        <rFont val="ＭＳ ゴシック"/>
        <family val="3"/>
      </rPr>
      <t>北海道知事（オホ）</t>
    </r>
    <rPh sb="0" eb="3">
      <t>ホッカイドウ</t>
    </rPh>
    <phoneticPr fontId="0"/>
  </si>
  <si>
    <r>
      <rPr>
        <sz val="11"/>
        <color theme="1"/>
        <rFont val="ＭＳ ゴシック"/>
        <family val="3"/>
      </rPr>
      <t>北海道（オホ）</t>
    </r>
    <rPh sb="0" eb="3">
      <t>ホッカイドウ</t>
    </rPh>
    <phoneticPr fontId="0"/>
  </si>
  <si>
    <r>
      <rPr>
        <sz val="11"/>
        <color rgb="FF000000"/>
        <rFont val="ＭＳ ゴシック"/>
        <family val="3"/>
      </rPr>
      <t>北海道知事（根室）</t>
    </r>
    <rPh sb="0" eb="3">
      <t>ホッカイドウ</t>
    </rPh>
    <rPh sb="6" eb="8">
      <t>ネムロ</t>
    </rPh>
    <phoneticPr fontId="0"/>
  </si>
  <si>
    <t>青森県知事</t>
  </si>
  <si>
    <r>
      <rPr>
        <sz val="11"/>
        <color theme="1"/>
        <rFont val="ＭＳ ゴシック"/>
        <family val="3"/>
      </rPr>
      <t>青森県</t>
    </r>
    <phoneticPr fontId="0"/>
  </si>
  <si>
    <r>
      <rPr>
        <sz val="11"/>
        <color rgb="FF000000"/>
        <rFont val="ＭＳ ゴシック"/>
        <family val="3"/>
      </rPr>
      <t>北海道知事（オホ）</t>
    </r>
    <rPh sb="0" eb="3">
      <t>ホッカイドウ</t>
    </rPh>
    <phoneticPr fontId="0"/>
  </si>
  <si>
    <r>
      <rPr>
        <sz val="11"/>
        <color theme="1"/>
        <rFont val="ＭＳ 明朝"/>
        <family val="1"/>
      </rPr>
      <t>メ ー ル
アドレス</t>
    </r>
    <phoneticPr fontId="0"/>
  </si>
  <si>
    <r>
      <rPr>
        <sz val="10.5"/>
        <color theme="1"/>
        <rFont val="ＭＳ 明朝"/>
        <family val="1"/>
      </rPr>
      <t>①</t>
    </r>
    <phoneticPr fontId="0"/>
  </si>
  <si>
    <r>
      <rPr>
        <sz val="9"/>
        <color theme="1"/>
        <rFont val="ＭＳ 明朝"/>
        <family val="1"/>
      </rPr>
      <t>協会からのお知らせを確実に受け取れるメールアドレスをご記入ください。</t>
    </r>
    <rPh sb="0" eb="2">
      <t>キョウカイ</t>
    </rPh>
    <rPh sb="6" eb="7">
      <t>シ</t>
    </rPh>
    <rPh sb="10" eb="12">
      <t>カクジツ</t>
    </rPh>
    <rPh sb="13" eb="14">
      <t>ウ</t>
    </rPh>
    <rPh sb="15" eb="16">
      <t>ト</t>
    </rPh>
    <rPh sb="27" eb="29">
      <t>キニュウ</t>
    </rPh>
    <phoneticPr fontId="0"/>
  </si>
  <si>
    <r>
      <rPr>
        <sz val="11"/>
        <color theme="1"/>
        <rFont val="ＭＳ ゴシック"/>
        <family val="3"/>
      </rPr>
      <t>岩手県知事</t>
    </r>
    <rPh sb="0" eb="3">
      <t>イワテケン</t>
    </rPh>
    <rPh sb="3" eb="5">
      <t>チジ</t>
    </rPh>
    <phoneticPr fontId="0"/>
  </si>
  <si>
    <r>
      <rPr>
        <sz val="11"/>
        <color theme="1"/>
        <rFont val="ＭＳ ゴシック"/>
        <family val="3"/>
      </rPr>
      <t>岩手県</t>
    </r>
    <rPh sb="0" eb="3">
      <t>イワテケン</t>
    </rPh>
    <phoneticPr fontId="0"/>
  </si>
  <si>
    <t>青森県本部</t>
  </si>
  <si>
    <r>
      <rPr>
        <sz val="10.5"/>
        <color theme="1"/>
        <rFont val="ＭＳ 明朝"/>
        <family val="1"/>
      </rPr>
      <t>②</t>
    </r>
    <phoneticPr fontId="0"/>
  </si>
  <si>
    <r>
      <rPr>
        <sz val="9"/>
        <color theme="1"/>
        <rFont val="ＭＳ 明朝"/>
        <family val="1"/>
      </rPr>
      <t>２つ目のお知らせ受信用アドレスの登録を希望される場合にご記入ください。</t>
    </r>
    <rPh sb="2" eb="3">
      <t>メ</t>
    </rPh>
    <rPh sb="5" eb="6">
      <t>シ</t>
    </rPh>
    <rPh sb="8" eb="11">
      <t>ジュシンヨウ</t>
    </rPh>
    <rPh sb="16" eb="18">
      <t>トウロク</t>
    </rPh>
    <rPh sb="19" eb="21">
      <t>キボウ</t>
    </rPh>
    <rPh sb="24" eb="26">
      <t>バアイ</t>
    </rPh>
    <rPh sb="28" eb="30">
      <t>キニュウ</t>
    </rPh>
    <phoneticPr fontId="0"/>
  </si>
  <si>
    <r>
      <rPr>
        <sz val="11"/>
        <color theme="1"/>
        <rFont val="ＭＳ ゴシック"/>
        <family val="3"/>
      </rPr>
      <t>宮城県知事</t>
    </r>
    <rPh sb="0" eb="3">
      <t>ミヤギケン</t>
    </rPh>
    <rPh sb="3" eb="5">
      <t>チジ</t>
    </rPh>
    <phoneticPr fontId="0"/>
  </si>
  <si>
    <r>
      <rPr>
        <sz val="11"/>
        <color theme="1"/>
        <rFont val="ＭＳ ゴシック"/>
        <family val="3"/>
      </rPr>
      <t>宮城県</t>
    </r>
    <rPh sb="0" eb="3">
      <t>ミヤギケン</t>
    </rPh>
    <phoneticPr fontId="0"/>
  </si>
  <si>
    <t>岩手県知事</t>
  </si>
  <si>
    <t>岩手県本部</t>
  </si>
  <si>
    <r>
      <rPr>
        <sz val="11"/>
        <color theme="1"/>
        <rFont val="ＭＳ 明朝"/>
        <family val="1"/>
      </rPr>
      <t>代 表 者</t>
    </r>
    <rPh sb="0" eb="1">
      <t>ダイ</t>
    </rPh>
    <rPh sb="2" eb="3">
      <t>オモテ</t>
    </rPh>
    <rPh sb="4" eb="5">
      <t>シャ</t>
    </rPh>
    <phoneticPr fontId="0"/>
  </si>
  <si>
    <r>
      <rPr>
        <sz val="11"/>
        <color theme="1"/>
        <rFont val="ＭＳ 明朝"/>
        <family val="1"/>
      </rPr>
      <t>生年月日</t>
    </r>
    <rPh sb="0" eb="2">
      <t>セイネン</t>
    </rPh>
    <rPh sb="2" eb="4">
      <t>ガッピ</t>
    </rPh>
    <phoneticPr fontId="0"/>
  </si>
  <si>
    <r>
      <rPr>
        <sz val="8"/>
        <color theme="1"/>
        <rFont val="ＭＳ 明朝"/>
        <family val="1"/>
      </rPr>
      <t>性　別</t>
    </r>
    <rPh sb="0" eb="1">
      <t>セイ</t>
    </rPh>
    <rPh sb="2" eb="3">
      <t>ベツ</t>
    </rPh>
    <phoneticPr fontId="0"/>
  </si>
  <si>
    <r>
      <rPr>
        <sz val="11"/>
        <color theme="1"/>
        <rFont val="ＭＳ ゴシック"/>
        <family val="3"/>
      </rPr>
      <t>山形県知事</t>
    </r>
    <rPh sb="0" eb="3">
      <t>ヤマガタケン</t>
    </rPh>
    <rPh sb="3" eb="5">
      <t>チジ</t>
    </rPh>
    <phoneticPr fontId="0"/>
  </si>
  <si>
    <r>
      <rPr>
        <sz val="11"/>
        <color theme="1"/>
        <rFont val="ＭＳ ゴシック"/>
        <family val="3"/>
      </rPr>
      <t>秋田県</t>
    </r>
    <rPh sb="0" eb="2">
      <t>アキタ</t>
    </rPh>
    <rPh sb="2" eb="3">
      <t>ケン</t>
    </rPh>
    <phoneticPr fontId="0"/>
  </si>
  <si>
    <t>宮城県知事</t>
  </si>
  <si>
    <t>宮城県本部</t>
  </si>
  <si>
    <r>
      <rPr>
        <sz val="11"/>
        <color theme="1"/>
        <rFont val="ＭＳ ゴシック"/>
        <family val="3"/>
      </rPr>
      <t>福島県知事</t>
    </r>
    <rPh sb="0" eb="5">
      <t>フクシマケンチジ</t>
    </rPh>
    <phoneticPr fontId="0"/>
  </si>
  <si>
    <r>
      <rPr>
        <sz val="11"/>
        <color theme="1"/>
        <rFont val="ＭＳ ゴシック"/>
        <family val="3"/>
      </rPr>
      <t>山形県</t>
    </r>
    <rPh sb="0" eb="3">
      <t>ヤマガタケン</t>
    </rPh>
    <phoneticPr fontId="0"/>
  </si>
  <si>
    <t>秋田県知事</t>
  </si>
  <si>
    <t>秋田県本部</t>
  </si>
  <si>
    <r>
      <rPr>
        <sz val="11"/>
        <color theme="1"/>
        <rFont val="ＭＳ 明朝"/>
        <family val="1"/>
      </rPr>
      <t>氏　名</t>
    </r>
    <rPh sb="0" eb="1">
      <t>シ</t>
    </rPh>
    <rPh sb="2" eb="3">
      <t>メイ</t>
    </rPh>
    <phoneticPr fontId="0"/>
  </si>
  <si>
    <r>
      <rPr>
        <sz val="11"/>
        <color theme="1"/>
        <rFont val="ＭＳ ゴシック"/>
        <family val="3"/>
      </rPr>
      <t>茨城県知事</t>
    </r>
    <rPh sb="0" eb="3">
      <t>イバラキケン</t>
    </rPh>
    <rPh sb="3" eb="5">
      <t>チジ</t>
    </rPh>
    <phoneticPr fontId="0"/>
  </si>
  <si>
    <r>
      <rPr>
        <sz val="11"/>
        <color theme="1"/>
        <rFont val="ＭＳ ゴシック"/>
        <family val="3"/>
      </rPr>
      <t>福島県</t>
    </r>
    <rPh sb="0" eb="3">
      <t>フクシマケン</t>
    </rPh>
    <phoneticPr fontId="0"/>
  </si>
  <si>
    <t>山形県知事</t>
  </si>
  <si>
    <t>山形県本部</t>
  </si>
  <si>
    <r>
      <rPr>
        <sz val="11"/>
        <color theme="1"/>
        <rFont val="ＭＳ ゴシック"/>
        <family val="3"/>
      </rPr>
      <t>茨城県</t>
    </r>
    <rPh sb="0" eb="3">
      <t>イバラキケン</t>
    </rPh>
    <phoneticPr fontId="0"/>
  </si>
  <si>
    <t>福島県知事</t>
  </si>
  <si>
    <t>福島県本部</t>
  </si>
  <si>
    <r>
      <rPr>
        <sz val="11"/>
        <color theme="1"/>
        <rFont val="ＭＳ ゴシック"/>
        <family val="3"/>
      </rPr>
      <t>栃木県</t>
    </r>
    <rPh sb="0" eb="3">
      <t>トチギケン</t>
    </rPh>
    <phoneticPr fontId="0"/>
  </si>
  <si>
    <t>茨城県知事</t>
  </si>
  <si>
    <t>茨城県本部</t>
  </si>
  <si>
    <r>
      <rPr>
        <sz val="10"/>
        <color theme="1"/>
        <rFont val="ＭＳ 明朝"/>
        <family val="1"/>
      </rPr>
      <t>肩書区分</t>
    </r>
    <rPh sb="0" eb="2">
      <t>カタガ</t>
    </rPh>
    <rPh sb="2" eb="4">
      <t>クブン</t>
    </rPh>
    <phoneticPr fontId="0"/>
  </si>
  <si>
    <r>
      <rPr>
        <sz val="8"/>
        <color theme="1"/>
        <rFont val="ＭＳ 明朝"/>
        <family val="1"/>
      </rPr>
      <t>[</t>
    </r>
    <phoneticPr fontId="0"/>
  </si>
  <si>
    <r>
      <rPr>
        <sz val="8"/>
        <color theme="1"/>
        <rFont val="ＭＳ 明朝"/>
        <family val="1"/>
      </rPr>
      <t>]</t>
    </r>
    <phoneticPr fontId="0"/>
  </si>
  <si>
    <r>
      <rPr>
        <sz val="11"/>
        <color theme="1"/>
        <rFont val="ＭＳ ゴシック"/>
        <family val="3"/>
      </rPr>
      <t>群馬県</t>
    </r>
    <rPh sb="0" eb="3">
      <t>グンマケン</t>
    </rPh>
    <phoneticPr fontId="0"/>
  </si>
  <si>
    <t>栃木県知事</t>
  </si>
  <si>
    <t>栃木県本部</t>
  </si>
  <si>
    <r>
      <rPr>
        <sz val="11"/>
        <color theme="1"/>
        <rFont val="ＭＳ 明朝"/>
        <family val="1"/>
      </rPr>
      <t>現住所</t>
    </r>
    <rPh sb="0" eb="3">
      <t>ゲンジュウショ</t>
    </rPh>
    <phoneticPr fontId="0"/>
  </si>
  <si>
    <r>
      <rPr>
        <sz val="9"/>
        <color theme="1"/>
        <rFont val="ＭＳ 明朝"/>
        <family val="1"/>
      </rPr>
      <t>〒</t>
    </r>
    <phoneticPr fontId="0"/>
  </si>
  <si>
    <r>
      <rPr>
        <sz val="11"/>
        <color theme="1"/>
        <rFont val="ＭＳ ゴシック"/>
        <family val="3"/>
      </rPr>
      <t>埼玉県</t>
    </r>
    <rPh sb="0" eb="3">
      <t>サイタマケン</t>
    </rPh>
    <phoneticPr fontId="0"/>
  </si>
  <si>
    <t>群馬県知事</t>
  </si>
  <si>
    <t>群馬県本部</t>
  </si>
  <si>
    <r>
      <rPr>
        <sz val="11"/>
        <color theme="1"/>
        <rFont val="ＭＳ ゴシック"/>
        <family val="3"/>
      </rPr>
      <t>千葉県</t>
    </r>
    <rPh sb="0" eb="3">
      <t>チバケン</t>
    </rPh>
    <phoneticPr fontId="0"/>
  </si>
  <si>
    <t>埼玉県知事</t>
  </si>
  <si>
    <t>埼玉県本部</t>
  </si>
  <si>
    <t>千葉県知事</t>
  </si>
  <si>
    <r>
      <rPr>
        <sz val="11"/>
        <color theme="1"/>
        <rFont val="ＭＳ ゴシック"/>
        <family val="3"/>
      </rPr>
      <t>東京都</t>
    </r>
    <rPh sb="0" eb="3">
      <t>トウキョウト</t>
    </rPh>
    <phoneticPr fontId="0"/>
  </si>
  <si>
    <t>千葉県本部</t>
  </si>
  <si>
    <r>
      <rPr>
        <sz val="11"/>
        <color theme="1"/>
        <rFont val="ＭＳ 明朝"/>
        <family val="1"/>
      </rPr>
      <t>会社情報</t>
    </r>
    <rPh sb="0" eb="2">
      <t>カイシャ</t>
    </rPh>
    <rPh sb="2" eb="4">
      <t>ジョウホウ</t>
    </rPh>
    <phoneticPr fontId="0"/>
  </si>
  <si>
    <r>
      <rPr>
        <sz val="11"/>
        <color theme="1"/>
        <rFont val="ＭＳ 明朝"/>
        <family val="1"/>
      </rPr>
      <t>法人・個人区分</t>
    </r>
    <rPh sb="0" eb="2">
      <t>ホウジン</t>
    </rPh>
    <rPh sb="3" eb="5">
      <t>コジン</t>
    </rPh>
    <rPh sb="5" eb="7">
      <t>クブン</t>
    </rPh>
    <phoneticPr fontId="0"/>
  </si>
  <si>
    <r>
      <rPr>
        <sz val="11"/>
        <color theme="1"/>
        <rFont val="ＭＳ 明朝"/>
        <family val="1"/>
      </rPr>
      <t>法人の設立年月日</t>
    </r>
    <rPh sb="0" eb="2">
      <t>ホウジン</t>
    </rPh>
    <rPh sb="3" eb="5">
      <t>セツリツ</t>
    </rPh>
    <rPh sb="5" eb="8">
      <t>ネンガッピ</t>
    </rPh>
    <phoneticPr fontId="0"/>
  </si>
  <si>
    <t>東京都知事</t>
  </si>
  <si>
    <r>
      <rPr>
        <sz val="11"/>
        <color theme="1"/>
        <rFont val="ＭＳ ゴシック"/>
        <family val="3"/>
      </rPr>
      <t>神奈川県</t>
    </r>
    <rPh sb="0" eb="4">
      <t>カナガワケン</t>
    </rPh>
    <phoneticPr fontId="0"/>
  </si>
  <si>
    <t>東京都本部</t>
  </si>
  <si>
    <t>神奈川県知事</t>
  </si>
  <si>
    <r>
      <rPr>
        <sz val="11"/>
        <color theme="1"/>
        <rFont val="ＭＳ ゴシック"/>
        <family val="3"/>
      </rPr>
      <t>新潟県</t>
    </r>
    <rPh sb="0" eb="3">
      <t>ニイガタケン</t>
    </rPh>
    <phoneticPr fontId="0"/>
  </si>
  <si>
    <t>神奈川県本部</t>
  </si>
  <si>
    <r>
      <rPr>
        <sz val="11"/>
        <color theme="1"/>
        <rFont val="ＭＳ 明朝"/>
        <family val="1"/>
      </rPr>
      <t>個人営業開始日</t>
    </r>
    <rPh sb="0" eb="2">
      <t>コジン</t>
    </rPh>
    <rPh sb="2" eb="4">
      <t>エイギョウ</t>
    </rPh>
    <rPh sb="4" eb="7">
      <t>カイシビ</t>
    </rPh>
    <phoneticPr fontId="0"/>
  </si>
  <si>
    <t>新潟県知事</t>
  </si>
  <si>
    <r>
      <rPr>
        <sz val="11"/>
        <color theme="1"/>
        <rFont val="ＭＳ ゴシック"/>
        <family val="3"/>
      </rPr>
      <t>富山県</t>
    </r>
    <rPh sb="0" eb="3">
      <t>トヤマケン</t>
    </rPh>
    <phoneticPr fontId="0"/>
  </si>
  <si>
    <t>新潟県本部</t>
  </si>
  <si>
    <t>富山県知事</t>
  </si>
  <si>
    <r>
      <rPr>
        <sz val="11"/>
        <color theme="1"/>
        <rFont val="ＭＳ ゴシック"/>
        <family val="3"/>
      </rPr>
      <t>石川県</t>
    </r>
    <rPh sb="0" eb="3">
      <t>イシカワケン</t>
    </rPh>
    <phoneticPr fontId="0"/>
  </si>
  <si>
    <t>富山県本部</t>
  </si>
  <si>
    <r>
      <rPr>
        <sz val="11"/>
        <color theme="1"/>
        <rFont val="ＭＳ 明朝"/>
        <family val="1"/>
      </rPr>
      <t>資本金</t>
    </r>
    <rPh sb="0" eb="3">
      <t>シホンキン</t>
    </rPh>
    <phoneticPr fontId="0"/>
  </si>
  <si>
    <r>
      <rPr>
        <sz val="11"/>
        <color theme="1"/>
        <rFont val="ＭＳ 明朝"/>
        <family val="1"/>
      </rPr>
      <t>万円</t>
    </r>
    <rPh sb="0" eb="2">
      <t>マンエン</t>
    </rPh>
    <phoneticPr fontId="0"/>
  </si>
  <si>
    <r>
      <rPr>
        <sz val="11"/>
        <color theme="1"/>
        <rFont val="ＭＳ 明朝"/>
        <family val="1"/>
      </rPr>
      <t>従業員数</t>
    </r>
    <rPh sb="0" eb="3">
      <t>ジュウギョウイン</t>
    </rPh>
    <rPh sb="3" eb="4">
      <t>スウ</t>
    </rPh>
    <phoneticPr fontId="0"/>
  </si>
  <si>
    <r>
      <rPr>
        <sz val="11"/>
        <color theme="1"/>
        <rFont val="ＭＳ 明朝"/>
        <family val="1"/>
      </rPr>
      <t>名</t>
    </r>
    <rPh sb="0" eb="1">
      <t>メイ</t>
    </rPh>
    <phoneticPr fontId="0"/>
  </si>
  <si>
    <r>
      <rPr>
        <sz val="11"/>
        <color theme="1"/>
        <rFont val="ＭＳ 明朝"/>
        <family val="1"/>
      </rPr>
      <t>うち専任宅地建物取引士数</t>
    </r>
    <rPh sb="2" eb="4">
      <t>センニン</t>
    </rPh>
    <rPh sb="4" eb="6">
      <t>タクチ</t>
    </rPh>
    <rPh sb="6" eb="8">
      <t>タテモノ</t>
    </rPh>
    <rPh sb="8" eb="10">
      <t>トリヒキ</t>
    </rPh>
    <rPh sb="10" eb="11">
      <t>シ</t>
    </rPh>
    <rPh sb="11" eb="12">
      <t>スウ</t>
    </rPh>
    <phoneticPr fontId="0"/>
  </si>
  <si>
    <t>石川県知事</t>
  </si>
  <si>
    <r>
      <rPr>
        <sz val="11"/>
        <color theme="1"/>
        <rFont val="ＭＳ ゴシック"/>
        <family val="3"/>
      </rPr>
      <t>福井県</t>
    </r>
    <rPh sb="0" eb="3">
      <t>フクイケン</t>
    </rPh>
    <phoneticPr fontId="0"/>
  </si>
  <si>
    <t>石川県本部</t>
  </si>
  <si>
    <t>福井県知事</t>
  </si>
  <si>
    <r>
      <rPr>
        <sz val="11"/>
        <color theme="1"/>
        <rFont val="ＭＳ ゴシック"/>
        <family val="3"/>
      </rPr>
      <t>山梨県</t>
    </r>
    <rPh sb="0" eb="3">
      <t>ヤマナシケン</t>
    </rPh>
    <phoneticPr fontId="0"/>
  </si>
  <si>
    <t>福井県本部</t>
  </si>
  <si>
    <r>
      <rPr>
        <sz val="11"/>
        <color theme="1"/>
        <rFont val="ＭＳ 明朝"/>
        <family val="1"/>
      </rPr>
      <t>政令使用人</t>
    </r>
    <rPh sb="0" eb="2">
      <t>セイレイ</t>
    </rPh>
    <rPh sb="2" eb="5">
      <t>シヨウニン</t>
    </rPh>
    <phoneticPr fontId="0"/>
  </si>
  <si>
    <t>山梨県知事</t>
  </si>
  <si>
    <r>
      <rPr>
        <sz val="11"/>
        <color theme="1"/>
        <rFont val="ＭＳ ゴシック"/>
        <family val="3"/>
      </rPr>
      <t>長野県</t>
    </r>
    <rPh sb="0" eb="3">
      <t>ナガノケン</t>
    </rPh>
    <phoneticPr fontId="0"/>
  </si>
  <si>
    <t>山梨県本部</t>
  </si>
  <si>
    <t>長野県知事</t>
  </si>
  <si>
    <r>
      <rPr>
        <sz val="11"/>
        <color theme="1"/>
        <rFont val="ＭＳ ゴシック"/>
        <family val="3"/>
      </rPr>
      <t>岐阜県</t>
    </r>
    <rPh sb="0" eb="3">
      <t>ギフケン</t>
    </rPh>
    <phoneticPr fontId="0"/>
  </si>
  <si>
    <t>長野県本部</t>
  </si>
  <si>
    <t>岐阜県知事</t>
  </si>
  <si>
    <r>
      <rPr>
        <sz val="11"/>
        <color theme="1"/>
        <rFont val="ＭＳ ゴシック"/>
        <family val="3"/>
      </rPr>
      <t>静岡県</t>
    </r>
    <rPh sb="0" eb="3">
      <t>シズオカケン</t>
    </rPh>
    <phoneticPr fontId="0"/>
  </si>
  <si>
    <t>岐阜県本部</t>
  </si>
  <si>
    <t>静岡県知事</t>
  </si>
  <si>
    <r>
      <rPr>
        <sz val="11"/>
        <color theme="1"/>
        <rFont val="ＭＳ ゴシック"/>
        <family val="3"/>
      </rPr>
      <t>愛知県</t>
    </r>
    <rPh sb="0" eb="3">
      <t>アイチケン</t>
    </rPh>
    <phoneticPr fontId="0"/>
  </si>
  <si>
    <t>静岡県本部</t>
  </si>
  <si>
    <t>愛知県知事</t>
  </si>
  <si>
    <r>
      <rPr>
        <sz val="11"/>
        <color theme="1"/>
        <rFont val="ＭＳ ゴシック"/>
        <family val="3"/>
      </rPr>
      <t>三重県</t>
    </r>
    <rPh sb="0" eb="3">
      <t>ミエケン</t>
    </rPh>
    <phoneticPr fontId="0"/>
  </si>
  <si>
    <t>愛知県本部</t>
  </si>
  <si>
    <t>三重県知事</t>
  </si>
  <si>
    <r>
      <rPr>
        <sz val="11"/>
        <color theme="1"/>
        <rFont val="ＭＳ ゴシック"/>
        <family val="3"/>
      </rPr>
      <t>滋賀県</t>
    </r>
    <rPh sb="0" eb="3">
      <t>シガケン</t>
    </rPh>
    <phoneticPr fontId="0"/>
  </si>
  <si>
    <r>
      <rPr>
        <sz val="10"/>
        <color theme="0"/>
        <rFont val="ＭＳ 明朝"/>
        <family val="1"/>
      </rPr>
      <t>三重県本部</t>
    </r>
    <rPh sb="0" eb="5">
      <t>ミエケンホンブ</t>
    </rPh>
    <phoneticPr fontId="0"/>
  </si>
  <si>
    <t>滋賀県知事</t>
  </si>
  <si>
    <r>
      <rPr>
        <sz val="11"/>
        <color theme="1"/>
        <rFont val="ＭＳ ゴシック"/>
        <family val="3"/>
      </rPr>
      <t>京都府</t>
    </r>
    <rPh sb="0" eb="3">
      <t>キョウトフ</t>
    </rPh>
    <phoneticPr fontId="0"/>
  </si>
  <si>
    <t>滋賀県本部</t>
  </si>
  <si>
    <t>大阪府知事</t>
  </si>
  <si>
    <r>
      <rPr>
        <sz val="11"/>
        <color theme="1"/>
        <rFont val="ＭＳ ゴシック"/>
        <family val="3"/>
      </rPr>
      <t>大阪府</t>
    </r>
    <rPh sb="0" eb="3">
      <t>オオサカフ</t>
    </rPh>
    <phoneticPr fontId="0"/>
  </si>
  <si>
    <t>京都府知事</t>
  </si>
  <si>
    <t>京都府本部</t>
  </si>
  <si>
    <r>
      <rPr>
        <sz val="11"/>
        <color theme="1"/>
        <rFont val="ＭＳ 明朝"/>
        <family val="1"/>
      </rPr>
      <t>専　　任　宅地建物　取 引 士</t>
    </r>
    <phoneticPr fontId="0"/>
  </si>
  <si>
    <t>生年月日</t>
  </si>
  <si>
    <t>年</t>
  </si>
  <si>
    <t>月</t>
  </si>
  <si>
    <t>日</t>
  </si>
  <si>
    <t>性　別</t>
  </si>
  <si>
    <t>兵庫県知事</t>
  </si>
  <si>
    <r>
      <rPr>
        <sz val="11"/>
        <color theme="1"/>
        <rFont val="ＭＳ ゴシック"/>
        <family val="3"/>
      </rPr>
      <t>兵庫県</t>
    </r>
    <rPh sb="0" eb="3">
      <t>ヒョウゴケン</t>
    </rPh>
    <phoneticPr fontId="0"/>
  </si>
  <si>
    <t>大阪府本部</t>
  </si>
  <si>
    <t>奈良県知事</t>
  </si>
  <si>
    <r>
      <rPr>
        <sz val="11"/>
        <color theme="1"/>
        <rFont val="ＭＳ ゴシック"/>
        <family val="3"/>
      </rPr>
      <t>奈良県</t>
    </r>
    <rPh sb="0" eb="3">
      <t>ナラケン</t>
    </rPh>
    <phoneticPr fontId="0"/>
  </si>
  <si>
    <t>兵庫県本部</t>
  </si>
  <si>
    <t>和歌山県知事</t>
  </si>
  <si>
    <r>
      <rPr>
        <sz val="11"/>
        <color theme="1"/>
        <rFont val="ＭＳ ゴシック"/>
        <family val="3"/>
      </rPr>
      <t>和歌山</t>
    </r>
    <rPh sb="0" eb="3">
      <t>ワカヤマ</t>
    </rPh>
    <phoneticPr fontId="0"/>
  </si>
  <si>
    <t>奈良県本部</t>
  </si>
  <si>
    <t>ＴＥＬ</t>
  </si>
  <si>
    <t>鳥取県知事</t>
  </si>
  <si>
    <r>
      <rPr>
        <sz val="11"/>
        <color theme="1"/>
        <rFont val="ＭＳ ゴシック"/>
        <family val="3"/>
      </rPr>
      <t>鳥取県</t>
    </r>
    <rPh sb="0" eb="3">
      <t>トットリケン</t>
    </rPh>
    <phoneticPr fontId="0"/>
  </si>
  <si>
    <t>和歌山県本部</t>
  </si>
  <si>
    <t>島根県知事</t>
  </si>
  <si>
    <r>
      <rPr>
        <sz val="11"/>
        <color theme="1"/>
        <rFont val="ＭＳ ゴシック"/>
        <family val="3"/>
      </rPr>
      <t>島根県</t>
    </r>
    <rPh sb="0" eb="3">
      <t>シマネケン</t>
    </rPh>
    <phoneticPr fontId="0"/>
  </si>
  <si>
    <t>鳥取県本部</t>
  </si>
  <si>
    <t>〒</t>
  </si>
  <si>
    <t>岡山県知事</t>
  </si>
  <si>
    <r>
      <rPr>
        <sz val="11"/>
        <color theme="1"/>
        <rFont val="ＭＳ ゴシック"/>
        <family val="3"/>
      </rPr>
      <t>岡山県</t>
    </r>
    <rPh sb="0" eb="3">
      <t>オカヤマケン</t>
    </rPh>
    <phoneticPr fontId="0"/>
  </si>
  <si>
    <t>島根県本部</t>
  </si>
  <si>
    <t>広島県知事</t>
  </si>
  <si>
    <r>
      <rPr>
        <sz val="11"/>
        <color theme="1"/>
        <rFont val="ＭＳ ゴシック"/>
        <family val="3"/>
      </rPr>
      <t>広島県</t>
    </r>
    <rPh sb="0" eb="3">
      <t>ヒロシマケン</t>
    </rPh>
    <phoneticPr fontId="0"/>
  </si>
  <si>
    <t>岡山県本部</t>
  </si>
  <si>
    <t>徳島県知事</t>
  </si>
  <si>
    <r>
      <rPr>
        <sz val="11"/>
        <color theme="1"/>
        <rFont val="ＭＳ ゴシック"/>
        <family val="3"/>
      </rPr>
      <t>山口県</t>
    </r>
    <rPh sb="0" eb="3">
      <t>ヤマグチケン</t>
    </rPh>
    <phoneticPr fontId="0"/>
  </si>
  <si>
    <t>広島県本部</t>
  </si>
  <si>
    <r>
      <rPr>
        <sz val="11"/>
        <color theme="1"/>
        <rFont val="ＭＳ 明朝"/>
        <family val="1"/>
      </rPr>
      <t>登録番号</t>
    </r>
    <rPh sb="0" eb="2">
      <t>トウロク</t>
    </rPh>
    <rPh sb="2" eb="4">
      <t>バンゴウ</t>
    </rPh>
    <phoneticPr fontId="0"/>
  </si>
  <si>
    <r>
      <rPr>
        <sz val="11"/>
        <color theme="1"/>
        <rFont val="ＭＳ 明朝"/>
        <family val="1"/>
      </rPr>
      <t>登録年月日</t>
    </r>
    <rPh sb="0" eb="2">
      <t>トウロク</t>
    </rPh>
    <rPh sb="2" eb="5">
      <t>ネンガッピ</t>
    </rPh>
    <phoneticPr fontId="0"/>
  </si>
  <si>
    <t>香川県知事</t>
  </si>
  <si>
    <r>
      <rPr>
        <sz val="11"/>
        <color theme="1"/>
        <rFont val="ＭＳ ゴシック"/>
        <family val="3"/>
      </rPr>
      <t>徳島県</t>
    </r>
    <rPh sb="0" eb="3">
      <t>トクシマケン</t>
    </rPh>
    <phoneticPr fontId="0"/>
  </si>
  <si>
    <t>山口県知事</t>
  </si>
  <si>
    <t>山口県本部</t>
  </si>
  <si>
    <t>愛媛県知事</t>
  </si>
  <si>
    <r>
      <rPr>
        <sz val="11"/>
        <color theme="1"/>
        <rFont val="ＭＳ ゴシック"/>
        <family val="3"/>
      </rPr>
      <t>香川県</t>
    </r>
    <rPh sb="0" eb="3">
      <t>カガワケン</t>
    </rPh>
    <phoneticPr fontId="0"/>
  </si>
  <si>
    <t>徳島県本部</t>
  </si>
  <si>
    <r>
      <rPr>
        <sz val="11"/>
        <color theme="1"/>
        <rFont val="ＭＳ 明朝"/>
        <family val="1"/>
      </rPr>
      <t>従たる事務所の数</t>
    </r>
    <rPh sb="0" eb="1">
      <t>ジュウ</t>
    </rPh>
    <rPh sb="3" eb="6">
      <t>ジムショ</t>
    </rPh>
    <rPh sb="7" eb="8">
      <t>カズ</t>
    </rPh>
    <phoneticPr fontId="0"/>
  </si>
  <si>
    <r>
      <rPr>
        <sz val="11"/>
        <color theme="1"/>
        <rFont val="ＭＳ 明朝"/>
        <family val="1"/>
      </rPr>
      <t>ヶ所</t>
    </r>
    <rPh sb="1" eb="2">
      <t>ショ</t>
    </rPh>
    <phoneticPr fontId="0"/>
  </si>
  <si>
    <t>高知県知事</t>
  </si>
  <si>
    <r>
      <rPr>
        <sz val="11"/>
        <color theme="1"/>
        <rFont val="ＭＳ ゴシック"/>
        <family val="3"/>
      </rPr>
      <t>愛媛県</t>
    </r>
    <rPh sb="0" eb="3">
      <t>エヒメケン</t>
    </rPh>
    <phoneticPr fontId="0"/>
  </si>
  <si>
    <t>香川県本部</t>
  </si>
  <si>
    <t>福岡県知事</t>
  </si>
  <si>
    <r>
      <rPr>
        <sz val="11"/>
        <color theme="1"/>
        <rFont val="ＭＳ ゴシック"/>
        <family val="3"/>
      </rPr>
      <t>高知県</t>
    </r>
    <rPh sb="0" eb="3">
      <t>コウチケン</t>
    </rPh>
    <phoneticPr fontId="0"/>
  </si>
  <si>
    <t>愛媛県本部</t>
  </si>
  <si>
    <t>佐賀県知事</t>
  </si>
  <si>
    <r>
      <rPr>
        <sz val="11"/>
        <color theme="1"/>
        <rFont val="ＭＳ ゴシック"/>
        <family val="3"/>
      </rPr>
      <t>福岡県</t>
    </r>
    <rPh sb="0" eb="3">
      <t>フクオカケン</t>
    </rPh>
    <phoneticPr fontId="0"/>
  </si>
  <si>
    <t>高知県本部</t>
  </si>
  <si>
    <r>
      <rPr>
        <sz val="11"/>
        <color theme="1"/>
        <rFont val="ＭＳ 明朝"/>
        <family val="1"/>
      </rPr>
      <t>総本部記入欄</t>
    </r>
    <rPh sb="0" eb="3">
      <t>ソウホンブ</t>
    </rPh>
    <rPh sb="3" eb="6">
      <t>キニュウラン</t>
    </rPh>
    <phoneticPr fontId="0"/>
  </si>
  <si>
    <r>
      <rPr>
        <sz val="11"/>
        <color theme="1"/>
        <rFont val="ＭＳ 明朝"/>
        <family val="1"/>
      </rPr>
      <t>全日</t>
    </r>
    <rPh sb="0" eb="2">
      <t>ゼンニチ</t>
    </rPh>
    <phoneticPr fontId="0"/>
  </si>
  <si>
    <r>
      <rPr>
        <sz val="8"/>
        <color theme="1"/>
        <rFont val="ＭＳ 明朝"/>
        <family val="1"/>
      </rPr>
      <t>入会金会費収納日</t>
    </r>
    <rPh sb="0" eb="3">
      <t>ニュウカイキン</t>
    </rPh>
    <rPh sb="3" eb="5">
      <t>カイヒ</t>
    </rPh>
    <rPh sb="5" eb="7">
      <t>シュウノウ</t>
    </rPh>
    <rPh sb="7" eb="8">
      <t>ビ</t>
    </rPh>
    <phoneticPr fontId="0"/>
  </si>
  <si>
    <r>
      <rPr>
        <sz val="11"/>
        <color theme="1"/>
        <rFont val="ＭＳ 明朝"/>
        <family val="1"/>
      </rPr>
      <t>保証</t>
    </r>
    <rPh sb="0" eb="2">
      <t>ホショウ</t>
    </rPh>
    <phoneticPr fontId="0"/>
  </si>
  <si>
    <r>
      <rPr>
        <sz val="8"/>
        <color theme="1"/>
        <rFont val="ＭＳ 明朝"/>
        <family val="1"/>
      </rPr>
      <t>供託年月日</t>
    </r>
    <rPh sb="0" eb="2">
      <t>キョウタク</t>
    </rPh>
    <rPh sb="2" eb="5">
      <t>ネンガッピ</t>
    </rPh>
    <phoneticPr fontId="0"/>
  </si>
  <si>
    <r>
      <rPr>
        <sz val="8"/>
        <color theme="1"/>
        <rFont val="ＭＳ 明朝"/>
        <family val="1"/>
      </rPr>
      <t>分担金収納日</t>
    </r>
    <rPh sb="0" eb="3">
      <t>ブンタンキン</t>
    </rPh>
    <rPh sb="3" eb="5">
      <t>シュウノウ</t>
    </rPh>
    <rPh sb="5" eb="6">
      <t>ビ</t>
    </rPh>
    <phoneticPr fontId="0"/>
  </si>
  <si>
    <t>長崎県知事</t>
  </si>
  <si>
    <r>
      <rPr>
        <sz val="11"/>
        <color theme="1"/>
        <rFont val="ＭＳ ゴシック"/>
        <family val="3"/>
      </rPr>
      <t>佐賀県</t>
    </r>
    <rPh sb="0" eb="3">
      <t>サガケン</t>
    </rPh>
    <phoneticPr fontId="0"/>
  </si>
  <si>
    <t>福岡県本部</t>
  </si>
  <si>
    <t>熊本県知事</t>
  </si>
  <si>
    <r>
      <rPr>
        <sz val="11"/>
        <color theme="1"/>
        <rFont val="ＭＳ ゴシック"/>
        <family val="3"/>
      </rPr>
      <t>長崎県</t>
    </r>
    <rPh sb="0" eb="3">
      <t>ナガサキケン</t>
    </rPh>
    <phoneticPr fontId="0"/>
  </si>
  <si>
    <t>佐賀県本部</t>
  </si>
  <si>
    <t>大分県知事</t>
  </si>
  <si>
    <r>
      <rPr>
        <sz val="11"/>
        <color theme="1"/>
        <rFont val="ＭＳ ゴシック"/>
        <family val="3"/>
      </rPr>
      <t>熊本県</t>
    </r>
    <rPh sb="0" eb="3">
      <t>クマモトケン</t>
    </rPh>
    <phoneticPr fontId="0"/>
  </si>
  <si>
    <t>長崎県本部</t>
  </si>
  <si>
    <r>
      <rPr>
        <sz val="8"/>
        <color rgb="FF000000"/>
        <rFont val="ＭＳ 明朝"/>
        <family val="1"/>
      </rPr>
      <t>※注意事項</t>
    </r>
    <rPh sb="1" eb="5">
      <t>チュウイジコウ</t>
    </rPh>
    <phoneticPr fontId="0"/>
  </si>
  <si>
    <r>
      <rPr>
        <sz val="8"/>
        <color rgb="FF000000"/>
        <rFont val="ＭＳ 明朝"/>
        <family val="1"/>
      </rPr>
      <t>本入会申込書にご記入いただいたメールアドレスは、総会及び研修会等の各種会議・行事の開催通知及び連絡、会報誌及び各種お知らせの送付、その他会員の事業運営に必要な情報伝達のため、一般社団法人全国不動産協会（TRA）及び全日本不動産政治連盟と共同利用します。</t>
    </r>
    <phoneticPr fontId="0"/>
  </si>
  <si>
    <t>宮崎県知事</t>
  </si>
  <si>
    <r>
      <rPr>
        <sz val="11"/>
        <color theme="1"/>
        <rFont val="ＭＳ ゴシック"/>
        <family val="3"/>
      </rPr>
      <t>大分県</t>
    </r>
    <rPh sb="0" eb="3">
      <t>オオイタケン</t>
    </rPh>
    <phoneticPr fontId="0"/>
  </si>
  <si>
    <t>熊本県本部</t>
  </si>
  <si>
    <t>鹿児島県知事</t>
  </si>
  <si>
    <r>
      <rPr>
        <sz val="11"/>
        <color theme="1"/>
        <rFont val="ＭＳ ゴシック"/>
        <family val="3"/>
      </rPr>
      <t>宮崎県</t>
    </r>
    <rPh sb="0" eb="3">
      <t>ミヤザキケン</t>
    </rPh>
    <phoneticPr fontId="0"/>
  </si>
  <si>
    <t>大分県本部</t>
  </si>
  <si>
    <t>沖縄県知事</t>
  </si>
  <si>
    <r>
      <rPr>
        <sz val="11"/>
        <color theme="1"/>
        <rFont val="ＭＳ ゴシック"/>
        <family val="3"/>
      </rPr>
      <t>鹿児島県</t>
    </r>
    <rPh sb="0" eb="4">
      <t>カゴシマケン</t>
    </rPh>
    <phoneticPr fontId="0"/>
  </si>
  <si>
    <t>宮崎県本部</t>
  </si>
  <si>
    <r>
      <rPr>
        <sz val="11"/>
        <color theme="1"/>
        <rFont val="ＭＳ ゴシック"/>
        <family val="3"/>
      </rPr>
      <t>沖縄県</t>
    </r>
    <rPh sb="0" eb="3">
      <t>オキナワケン</t>
    </rPh>
    <phoneticPr fontId="0"/>
  </si>
  <si>
    <t>鹿児島県本部</t>
  </si>
  <si>
    <t>沖縄県本部</t>
  </si>
  <si>
    <r>
      <rPr>
        <sz val="10"/>
        <color rgb="FF000000"/>
        <rFont val="ＭＳ 明朝"/>
        <family val="1"/>
      </rPr>
      <t>　弁済第1号様式</t>
    </r>
    <rPh sb="6" eb="8">
      <t>ヨウシキ</t>
    </rPh>
    <phoneticPr fontId="0"/>
  </si>
  <si>
    <r>
      <rPr>
        <sz val="11"/>
        <color rgb="FF000000"/>
        <rFont val="ＭＳ 明朝"/>
        <family val="1"/>
      </rPr>
      <t>受付年月日</t>
    </r>
    <rPh sb="0" eb="2">
      <t>ウケツケ</t>
    </rPh>
    <rPh sb="2" eb="5">
      <t>ネンガッピ</t>
    </rPh>
    <phoneticPr fontId="0"/>
  </si>
  <si>
    <r>
      <rPr>
        <sz val="11"/>
        <color rgb="FF000000"/>
        <rFont val="ＭＳ 明朝"/>
        <family val="1"/>
      </rPr>
      <t>受理番号</t>
    </r>
    <rPh sb="0" eb="2">
      <t>ジュリ</t>
    </rPh>
    <rPh sb="2" eb="4">
      <t>バンゴウ</t>
    </rPh>
    <phoneticPr fontId="0"/>
  </si>
  <si>
    <r>
      <rPr>
        <sz val="11"/>
        <color rgb="FF000000"/>
        <rFont val="ＭＳ 明朝"/>
        <family val="1"/>
      </rPr>
      <t>整理番号(総本部記入)</t>
    </r>
    <rPh sb="0" eb="2">
      <t>セイリ</t>
    </rPh>
    <rPh sb="2" eb="4">
      <t>バンゴウ</t>
    </rPh>
    <rPh sb="5" eb="8">
      <t>ソウホンブ</t>
    </rPh>
    <rPh sb="8" eb="10">
      <t>キニュウ</t>
    </rPh>
    <phoneticPr fontId="0"/>
  </si>
  <si>
    <r>
      <rPr>
        <sz val="11"/>
        <color rgb="FF000000"/>
        <rFont val="ＭＳ 明朝"/>
        <family val="1"/>
      </rPr>
      <t>第　　　　号</t>
    </r>
    <rPh sb="0" eb="1">
      <t>ダイ</t>
    </rPh>
    <rPh sb="5" eb="6">
      <t>ゴウ</t>
    </rPh>
    <phoneticPr fontId="0"/>
  </si>
  <si>
    <r>
      <rPr>
        <sz val="14"/>
        <color rgb="FF000000"/>
        <rFont val="ＭＳ 明朝"/>
        <family val="1"/>
      </rPr>
      <t>弁</t>
    </r>
    <r>
      <rPr>
        <sz val="2"/>
        <color rgb="FF000000"/>
        <rFont val="ＭＳ 明朝"/>
        <family val="1"/>
      </rPr>
      <t xml:space="preserve"> </t>
    </r>
    <r>
      <rPr>
        <sz val="14"/>
        <color rgb="FF000000"/>
        <rFont val="ＭＳ 明朝"/>
        <family val="1"/>
      </rPr>
      <t>済</t>
    </r>
    <r>
      <rPr>
        <sz val="2"/>
        <color rgb="FF000000"/>
        <rFont val="ＭＳ 明朝"/>
        <family val="1"/>
      </rPr>
      <t xml:space="preserve"> </t>
    </r>
    <r>
      <rPr>
        <sz val="14"/>
        <color rgb="FF000000"/>
        <rFont val="ＭＳ 明朝"/>
        <family val="1"/>
      </rPr>
      <t>業</t>
    </r>
    <r>
      <rPr>
        <sz val="2"/>
        <color rgb="FF000000"/>
        <rFont val="ＭＳ 明朝"/>
        <family val="1"/>
      </rPr>
      <t xml:space="preserve"> </t>
    </r>
    <r>
      <rPr>
        <sz val="14"/>
        <color rgb="FF000000"/>
        <rFont val="ＭＳ 明朝"/>
        <family val="1"/>
      </rPr>
      <t>務</t>
    </r>
    <r>
      <rPr>
        <sz val="2"/>
        <color rgb="FF000000"/>
        <rFont val="ＭＳ 明朝"/>
        <family val="1"/>
      </rPr>
      <t xml:space="preserve"> </t>
    </r>
    <r>
      <rPr>
        <sz val="14"/>
        <color rgb="FF000000"/>
        <rFont val="ＭＳ 明朝"/>
        <family val="1"/>
      </rPr>
      <t>保</t>
    </r>
    <r>
      <rPr>
        <sz val="2"/>
        <color rgb="FF000000"/>
        <rFont val="ＭＳ 明朝"/>
        <family val="1"/>
      </rPr>
      <t xml:space="preserve"> </t>
    </r>
    <r>
      <rPr>
        <sz val="14"/>
        <color rgb="FF000000"/>
        <rFont val="ＭＳ 明朝"/>
        <family val="1"/>
      </rPr>
      <t>証</t>
    </r>
    <r>
      <rPr>
        <sz val="2"/>
        <color rgb="FF000000"/>
        <rFont val="ＭＳ 明朝"/>
        <family val="1"/>
      </rPr>
      <t xml:space="preserve"> </t>
    </r>
    <r>
      <rPr>
        <sz val="14"/>
        <color rgb="FF000000"/>
        <rFont val="ＭＳ 明朝"/>
        <family val="1"/>
      </rPr>
      <t>金</t>
    </r>
    <r>
      <rPr>
        <sz val="2"/>
        <color rgb="FF000000"/>
        <rFont val="ＭＳ 明朝"/>
        <family val="1"/>
      </rPr>
      <t xml:space="preserve"> </t>
    </r>
    <r>
      <rPr>
        <sz val="14"/>
        <color rgb="FF000000"/>
        <rFont val="ＭＳ 明朝"/>
        <family val="1"/>
      </rPr>
      <t>分</t>
    </r>
    <r>
      <rPr>
        <sz val="2"/>
        <color rgb="FF000000"/>
        <rFont val="ＭＳ 明朝"/>
        <family val="1"/>
      </rPr>
      <t xml:space="preserve"> </t>
    </r>
    <r>
      <rPr>
        <sz val="14"/>
        <color rgb="FF000000"/>
        <rFont val="ＭＳ 明朝"/>
        <family val="1"/>
      </rPr>
      <t>担</t>
    </r>
    <r>
      <rPr>
        <sz val="2"/>
        <color rgb="FF000000"/>
        <rFont val="ＭＳ 明朝"/>
        <family val="1"/>
      </rPr>
      <t xml:space="preserve"> </t>
    </r>
    <r>
      <rPr>
        <sz val="14"/>
        <color rgb="FF000000"/>
        <rFont val="ＭＳ 明朝"/>
        <family val="1"/>
      </rPr>
      <t>金</t>
    </r>
    <r>
      <rPr>
        <sz val="2"/>
        <color rgb="FF000000"/>
        <rFont val="ＭＳ 明朝"/>
        <family val="1"/>
      </rPr>
      <t xml:space="preserve"> </t>
    </r>
    <r>
      <rPr>
        <sz val="14"/>
        <color rgb="FF000000"/>
        <rFont val="ＭＳ 明朝"/>
        <family val="1"/>
      </rPr>
      <t>納</t>
    </r>
    <r>
      <rPr>
        <sz val="2"/>
        <color rgb="FF000000"/>
        <rFont val="ＭＳ 明朝"/>
        <family val="1"/>
      </rPr>
      <t xml:space="preserve"> </t>
    </r>
    <r>
      <rPr>
        <sz val="14"/>
        <color rgb="FF000000"/>
        <rFont val="ＭＳ 明朝"/>
        <family val="1"/>
      </rPr>
      <t>付</t>
    </r>
    <r>
      <rPr>
        <sz val="2"/>
        <color rgb="FF000000"/>
        <rFont val="ＭＳ 明朝"/>
        <family val="1"/>
      </rPr>
      <t xml:space="preserve"> </t>
    </r>
    <r>
      <rPr>
        <sz val="14"/>
        <color rgb="FF000000"/>
        <rFont val="ＭＳ 明朝"/>
        <family val="1"/>
      </rPr>
      <t>書（新規納付の場合）　　</t>
    </r>
    <rPh sb="0" eb="1">
      <t>ベン</t>
    </rPh>
    <rPh sb="2" eb="3">
      <t>スミ</t>
    </rPh>
    <rPh sb="4" eb="5">
      <t>ギョウ</t>
    </rPh>
    <rPh sb="6" eb="7">
      <t>ツトム</t>
    </rPh>
    <rPh sb="8" eb="9">
      <t>ホ</t>
    </rPh>
    <rPh sb="10" eb="11">
      <t>アカシ</t>
    </rPh>
    <rPh sb="12" eb="13">
      <t>カネ</t>
    </rPh>
    <rPh sb="14" eb="15">
      <t>ブン</t>
    </rPh>
    <rPh sb="16" eb="17">
      <t>タン</t>
    </rPh>
    <rPh sb="18" eb="19">
      <t>カネ</t>
    </rPh>
    <rPh sb="20" eb="21">
      <t>オサム</t>
    </rPh>
    <rPh sb="22" eb="23">
      <t>ヅケ</t>
    </rPh>
    <rPh sb="24" eb="25">
      <t>ショ</t>
    </rPh>
    <rPh sb="26" eb="28">
      <t>シンキ</t>
    </rPh>
    <rPh sb="28" eb="30">
      <t>ノウフ</t>
    </rPh>
    <rPh sb="31" eb="33">
      <t>バアイ</t>
    </rPh>
    <phoneticPr fontId="0"/>
  </si>
  <si>
    <r>
      <rPr>
        <sz val="11"/>
        <color rgb="FF000000"/>
        <rFont val="ＭＳ 明朝"/>
        <family val="1"/>
      </rPr>
      <t>年</t>
    </r>
    <rPh sb="0" eb="1">
      <t>ネン</t>
    </rPh>
    <phoneticPr fontId="0"/>
  </si>
  <si>
    <r>
      <rPr>
        <sz val="11"/>
        <color rgb="FF000000"/>
        <rFont val="ＭＳ 明朝"/>
        <family val="1"/>
      </rPr>
      <t>月</t>
    </r>
    <rPh sb="0" eb="1">
      <t>ガツ</t>
    </rPh>
    <phoneticPr fontId="0"/>
  </si>
  <si>
    <r>
      <rPr>
        <sz val="11"/>
        <color rgb="FF000000"/>
        <rFont val="ＭＳ 明朝"/>
        <family val="1"/>
      </rPr>
      <t>日</t>
    </r>
    <rPh sb="0" eb="1">
      <t>ニチ</t>
    </rPh>
    <phoneticPr fontId="0"/>
  </si>
  <si>
    <r>
      <rPr>
        <sz val="11"/>
        <color rgb="FF000000"/>
        <rFont val="ＭＳ 明朝"/>
        <family val="1"/>
      </rPr>
      <t>　　公益社団法人</t>
    </r>
    <r>
      <rPr>
        <sz val="12"/>
        <color rgb="FF000000"/>
        <rFont val="ＭＳ 明朝"/>
        <family val="1"/>
      </rPr>
      <t>　不</t>
    </r>
    <r>
      <rPr>
        <sz val="9"/>
        <color rgb="FF000000"/>
        <rFont val="ＭＳ 明朝"/>
        <family val="1"/>
      </rPr>
      <t xml:space="preserve"> </t>
    </r>
    <r>
      <rPr>
        <sz val="12"/>
        <color rgb="FF000000"/>
        <rFont val="ＭＳ 明朝"/>
        <family val="1"/>
      </rPr>
      <t>動</t>
    </r>
    <r>
      <rPr>
        <sz val="9"/>
        <color rgb="FF000000"/>
        <rFont val="ＭＳ 明朝"/>
        <family val="1"/>
      </rPr>
      <t xml:space="preserve"> </t>
    </r>
    <r>
      <rPr>
        <sz val="12"/>
        <color rgb="FF000000"/>
        <rFont val="ＭＳ 明朝"/>
        <family val="1"/>
      </rPr>
      <t>産</t>
    </r>
    <r>
      <rPr>
        <sz val="9"/>
        <color rgb="FF000000"/>
        <rFont val="ＭＳ 明朝"/>
        <family val="1"/>
      </rPr>
      <t xml:space="preserve"> </t>
    </r>
    <r>
      <rPr>
        <sz val="12"/>
        <color rgb="FF000000"/>
        <rFont val="ＭＳ 明朝"/>
        <family val="1"/>
      </rPr>
      <t>保</t>
    </r>
    <r>
      <rPr>
        <sz val="9"/>
        <color rgb="FF000000"/>
        <rFont val="ＭＳ 明朝"/>
        <family val="1"/>
      </rPr>
      <t xml:space="preserve"> </t>
    </r>
    <r>
      <rPr>
        <sz val="12"/>
        <color rgb="FF000000"/>
        <rFont val="ＭＳ 明朝"/>
        <family val="1"/>
      </rPr>
      <t>証</t>
    </r>
    <r>
      <rPr>
        <sz val="9"/>
        <color rgb="FF000000"/>
        <rFont val="ＭＳ 明朝"/>
        <family val="1"/>
      </rPr>
      <t xml:space="preserve"> </t>
    </r>
    <r>
      <rPr>
        <sz val="12"/>
        <color rgb="FF000000"/>
        <rFont val="ＭＳ 明朝"/>
        <family val="1"/>
      </rPr>
      <t>協</t>
    </r>
    <r>
      <rPr>
        <sz val="9"/>
        <color rgb="FF000000"/>
        <rFont val="ＭＳ 明朝"/>
        <family val="1"/>
      </rPr>
      <t xml:space="preserve"> </t>
    </r>
    <r>
      <rPr>
        <sz val="12"/>
        <color rgb="FF000000"/>
        <rFont val="ＭＳ 明朝"/>
        <family val="1"/>
      </rPr>
      <t>会　殿</t>
    </r>
    <rPh sb="2" eb="4">
      <t>コウエキ</t>
    </rPh>
    <rPh sb="4" eb="6">
      <t>シャダン</t>
    </rPh>
    <rPh sb="6" eb="8">
      <t>ホウジン</t>
    </rPh>
    <rPh sb="9" eb="10">
      <t>フ</t>
    </rPh>
    <rPh sb="11" eb="12">
      <t>ドウ</t>
    </rPh>
    <rPh sb="13" eb="14">
      <t>サン</t>
    </rPh>
    <rPh sb="15" eb="16">
      <t>ホ</t>
    </rPh>
    <rPh sb="17" eb="18">
      <t>アカシ</t>
    </rPh>
    <rPh sb="19" eb="20">
      <t>キョウ</t>
    </rPh>
    <rPh sb="21" eb="22">
      <t>カイ</t>
    </rPh>
    <rPh sb="23" eb="24">
      <t>ドノ</t>
    </rPh>
    <phoneticPr fontId="0"/>
  </si>
  <si>
    <r>
      <rPr>
        <sz val="10"/>
        <color rgb="FF000000"/>
        <rFont val="ＭＳ 明朝"/>
        <family val="1"/>
      </rPr>
      <t>免許番号</t>
    </r>
    <rPh sb="0" eb="2">
      <t>メンキョ</t>
    </rPh>
    <rPh sb="2" eb="4">
      <t>バンゴウ</t>
    </rPh>
    <phoneticPr fontId="0"/>
  </si>
  <si>
    <r>
      <rPr>
        <sz val="10"/>
        <color rgb="FF000000"/>
        <rFont val="ＭＳ 明朝"/>
        <family val="1"/>
      </rPr>
      <t>(</t>
    </r>
    <phoneticPr fontId="0"/>
  </si>
  <si>
    <r>
      <rPr>
        <sz val="10"/>
        <color rgb="FF000000"/>
        <rFont val="ＭＳ 明朝"/>
        <family val="1"/>
      </rPr>
      <t>)</t>
    </r>
    <phoneticPr fontId="0"/>
  </si>
  <si>
    <r>
      <rPr>
        <sz val="10"/>
        <color rgb="FF000000"/>
        <rFont val="ＭＳ 明朝"/>
        <family val="1"/>
      </rPr>
      <t>第</t>
    </r>
    <rPh sb="0" eb="1">
      <t>ダイ</t>
    </rPh>
    <phoneticPr fontId="0"/>
  </si>
  <si>
    <r>
      <rPr>
        <sz val="10"/>
        <color rgb="FF000000"/>
        <rFont val="ＭＳ 明朝"/>
        <family val="1"/>
      </rPr>
      <t>号</t>
    </r>
    <rPh sb="0" eb="1">
      <t>ゴウ</t>
    </rPh>
    <phoneticPr fontId="0"/>
  </si>
  <si>
    <r>
      <rPr>
        <sz val="10"/>
        <color rgb="FF000000"/>
        <rFont val="ＭＳ 明朝"/>
        <family val="1"/>
      </rPr>
      <t>免許年月日</t>
    </r>
    <rPh sb="0" eb="2">
      <t>メンキョ</t>
    </rPh>
    <rPh sb="2" eb="5">
      <t>ネンガッピ</t>
    </rPh>
    <phoneticPr fontId="0"/>
  </si>
  <si>
    <r>
      <rPr>
        <sz val="10"/>
        <color rgb="FF000000"/>
        <rFont val="ＭＳ 明朝"/>
        <family val="1"/>
      </rPr>
      <t>年</t>
    </r>
    <rPh sb="0" eb="1">
      <t>ネン</t>
    </rPh>
    <phoneticPr fontId="0"/>
  </si>
  <si>
    <r>
      <rPr>
        <sz val="10"/>
        <color rgb="FF000000"/>
        <rFont val="ＭＳ 明朝"/>
        <family val="1"/>
      </rPr>
      <t>月</t>
    </r>
    <rPh sb="0" eb="1">
      <t>ツキ</t>
    </rPh>
    <phoneticPr fontId="0"/>
  </si>
  <si>
    <r>
      <rPr>
        <sz val="10"/>
        <color rgb="FF000000"/>
        <rFont val="ＭＳ 明朝"/>
        <family val="1"/>
      </rPr>
      <t>日</t>
    </r>
    <rPh sb="0" eb="1">
      <t>ニチ</t>
    </rPh>
    <phoneticPr fontId="0"/>
  </si>
  <si>
    <r>
      <rPr>
        <sz val="9"/>
        <color rgb="FF000000"/>
        <rFont val="ＭＳ 明朝"/>
        <family val="1"/>
      </rPr>
      <t>主たる事務所</t>
    </r>
    <rPh sb="0" eb="1">
      <t>シュ</t>
    </rPh>
    <rPh sb="3" eb="5">
      <t>ジム</t>
    </rPh>
    <rPh sb="5" eb="6">
      <t>ショ</t>
    </rPh>
    <phoneticPr fontId="0"/>
  </si>
  <si>
    <r>
      <rPr>
        <sz val="11"/>
        <color rgb="FF000000"/>
        <rFont val="ＭＳ ゴシック"/>
        <family val="3"/>
      </rPr>
      <t>〒</t>
    </r>
    <phoneticPr fontId="0"/>
  </si>
  <si>
    <r>
      <rPr>
        <sz val="10"/>
        <color rgb="FF000000"/>
        <rFont val="ＭＳ ゴシック"/>
        <family val="3"/>
      </rPr>
      <t>-</t>
    </r>
    <phoneticPr fontId="0"/>
  </si>
  <si>
    <r>
      <rPr>
        <sz val="9"/>
        <color rgb="FF000000"/>
        <rFont val="ＭＳ 明朝"/>
        <family val="1"/>
      </rPr>
      <t>所　 在　 地</t>
    </r>
    <phoneticPr fontId="0"/>
  </si>
  <si>
    <r>
      <rPr>
        <sz val="10"/>
        <color rgb="FF000000"/>
        <rFont val="ＭＳ 明朝"/>
        <family val="1"/>
      </rPr>
      <t>商号又は名称</t>
    </r>
    <rPh sb="0" eb="2">
      <t>ショウゴウ</t>
    </rPh>
    <rPh sb="2" eb="3">
      <t>マタ</t>
    </rPh>
    <rPh sb="4" eb="6">
      <t>メイショウ</t>
    </rPh>
    <phoneticPr fontId="0"/>
  </si>
  <si>
    <r>
      <rPr>
        <sz val="10"/>
        <color rgb="FF000000"/>
        <rFont val="ＭＳ 明朝"/>
        <family val="1"/>
      </rPr>
      <t>代表者氏名</t>
    </r>
    <rPh sb="0" eb="3">
      <t>ダイヒョウシャ</t>
    </rPh>
    <rPh sb="3" eb="5">
      <t>シメイ</t>
    </rPh>
    <phoneticPr fontId="0"/>
  </si>
  <si>
    <r>
      <rPr>
        <sz val="9"/>
        <color rgb="FF000000"/>
        <rFont val="ＭＳ 明朝"/>
        <family val="1"/>
      </rPr>
      <t>従たる事務所</t>
    </r>
    <rPh sb="0" eb="1">
      <t>ジュウ</t>
    </rPh>
    <rPh sb="3" eb="5">
      <t>ジム</t>
    </rPh>
    <rPh sb="5" eb="6">
      <t>ショ</t>
    </rPh>
    <phoneticPr fontId="0"/>
  </si>
  <si>
    <r>
      <rPr>
        <sz val="9"/>
        <color rgb="FF000000"/>
        <rFont val="ＭＳ 明朝"/>
        <family val="1"/>
      </rPr>
      <t>所 　在 　地</t>
    </r>
    <phoneticPr fontId="0"/>
  </si>
  <si>
    <r>
      <rPr>
        <sz val="10"/>
        <color rgb="FF000000"/>
        <rFont val="ＭＳ 明朝"/>
        <family val="1"/>
      </rPr>
      <t>　　 当社(私)は、宅地建物取引業法、及び貴協会の定款、弁済業務規約等に基づき、下記のと</t>
    </r>
    <rPh sb="3" eb="5">
      <t>トウシャ</t>
    </rPh>
    <rPh sb="6" eb="7">
      <t>ワタシ</t>
    </rPh>
    <rPh sb="10" eb="12">
      <t>タクチ</t>
    </rPh>
    <rPh sb="12" eb="14">
      <t>タテモノ</t>
    </rPh>
    <rPh sb="14" eb="17">
      <t>トリヒキギョウ</t>
    </rPh>
    <rPh sb="17" eb="18">
      <t>ホウ</t>
    </rPh>
    <rPh sb="19" eb="20">
      <t>オヨ</t>
    </rPh>
    <rPh sb="21" eb="22">
      <t>キ</t>
    </rPh>
    <rPh sb="22" eb="24">
      <t>キョウカイ</t>
    </rPh>
    <rPh sb="25" eb="27">
      <t>テイカン</t>
    </rPh>
    <rPh sb="28" eb="30">
      <t>ベンサイ</t>
    </rPh>
    <rPh sb="30" eb="32">
      <t>ギョウム</t>
    </rPh>
    <rPh sb="32" eb="35">
      <t>キヤクトウ</t>
    </rPh>
    <rPh sb="36" eb="37">
      <t>モト</t>
    </rPh>
    <rPh sb="40" eb="42">
      <t>カキ</t>
    </rPh>
    <phoneticPr fontId="0"/>
  </si>
  <si>
    <r>
      <rPr>
        <sz val="10"/>
        <color rgb="FF000000"/>
        <rFont val="ＭＳ 明朝"/>
        <family val="1"/>
      </rPr>
      <t>　 おり弁済業務保証金分担金の納付を申請いたします。</t>
    </r>
    <rPh sb="4" eb="6">
      <t>ベンサイ</t>
    </rPh>
    <rPh sb="6" eb="8">
      <t>ギョウム</t>
    </rPh>
    <rPh sb="8" eb="11">
      <t>ホショウキン</t>
    </rPh>
    <rPh sb="11" eb="14">
      <t>ブンタンキン</t>
    </rPh>
    <rPh sb="15" eb="17">
      <t>ノウフ</t>
    </rPh>
    <rPh sb="18" eb="20">
      <t>シンセイ</t>
    </rPh>
    <phoneticPr fontId="0"/>
  </si>
  <si>
    <r>
      <rPr>
        <sz val="10"/>
        <color rgb="FF000000"/>
        <rFont val="ＭＳ 明朝"/>
        <family val="1"/>
      </rPr>
      <t>　　 なお、退会の場合には未納会費等に充当することを予め承諾いたします。</t>
    </r>
    <rPh sb="6" eb="8">
      <t>タイカイ</t>
    </rPh>
    <rPh sb="9" eb="11">
      <t>バアイ</t>
    </rPh>
    <rPh sb="13" eb="15">
      <t>ミノウ</t>
    </rPh>
    <rPh sb="15" eb="18">
      <t>カイヒトウ</t>
    </rPh>
    <rPh sb="19" eb="21">
      <t>ジュウトウ</t>
    </rPh>
    <rPh sb="26" eb="27">
      <t>アラカジ</t>
    </rPh>
    <rPh sb="28" eb="30">
      <t>ショウダク</t>
    </rPh>
    <phoneticPr fontId="0"/>
  </si>
  <si>
    <r>
      <rPr>
        <sz val="10"/>
        <color rgb="FF000000"/>
        <rFont val="ＭＳ 明朝"/>
        <family val="1"/>
      </rPr>
      <t>記</t>
    </r>
    <rPh sb="0" eb="1">
      <t>キ</t>
    </rPh>
    <phoneticPr fontId="0"/>
  </si>
  <si>
    <r>
      <rPr>
        <sz val="10"/>
        <color rgb="FF000000"/>
        <rFont val="ＭＳ 明朝"/>
        <family val="1"/>
      </rPr>
      <t>事　務　所　数</t>
    </r>
    <rPh sb="0" eb="1">
      <t>コト</t>
    </rPh>
    <rPh sb="2" eb="3">
      <t>ツトム</t>
    </rPh>
    <rPh sb="4" eb="5">
      <t>ショ</t>
    </rPh>
    <rPh sb="6" eb="7">
      <t>スウ</t>
    </rPh>
    <phoneticPr fontId="0"/>
  </si>
  <si>
    <r>
      <rPr>
        <sz val="10"/>
        <color rgb="FF000000"/>
        <rFont val="ＭＳ 明朝"/>
        <family val="1"/>
      </rPr>
      <t>納付する分担金</t>
    </r>
    <rPh sb="0" eb="2">
      <t>ノウフ</t>
    </rPh>
    <rPh sb="4" eb="7">
      <t>ブンタンキン</t>
    </rPh>
    <phoneticPr fontId="0"/>
  </si>
  <si>
    <r>
      <rPr>
        <sz val="10"/>
        <color rgb="FF000000"/>
        <rFont val="ＭＳ 明朝"/>
        <family val="1"/>
      </rPr>
      <t>備　　　考</t>
    </r>
    <rPh sb="0" eb="1">
      <t>ソナエ</t>
    </rPh>
    <rPh sb="4" eb="5">
      <t>コウ</t>
    </rPh>
    <phoneticPr fontId="0"/>
  </si>
  <si>
    <r>
      <rPr>
        <sz val="10"/>
        <color rgb="FF000000"/>
        <rFont val="ＭＳ 明朝"/>
        <family val="1"/>
      </rPr>
      <t>主たる事務所</t>
    </r>
    <rPh sb="0" eb="1">
      <t>シュ</t>
    </rPh>
    <rPh sb="3" eb="5">
      <t>ジム</t>
    </rPh>
    <rPh sb="5" eb="6">
      <t>ショ</t>
    </rPh>
    <phoneticPr fontId="0"/>
  </si>
  <si>
    <r>
      <rPr>
        <sz val="10"/>
        <color rgb="FF000000"/>
        <rFont val="ＭＳ 明朝"/>
        <family val="1"/>
      </rPr>
      <t>万円</t>
    </r>
    <phoneticPr fontId="0"/>
  </si>
  <si>
    <r>
      <rPr>
        <sz val="10"/>
        <color rgb="FF000000"/>
        <rFont val="ＭＳ 明朝"/>
        <family val="1"/>
      </rPr>
      <t>従たる事務所</t>
    </r>
    <rPh sb="0" eb="1">
      <t>ジュウ</t>
    </rPh>
    <rPh sb="3" eb="5">
      <t>ジム</t>
    </rPh>
    <rPh sb="5" eb="6">
      <t>ショ</t>
    </rPh>
    <phoneticPr fontId="0"/>
  </si>
  <si>
    <r>
      <rPr>
        <sz val="10"/>
        <color rgb="FF000000"/>
        <rFont val="ＭＳ 明朝"/>
        <family val="1"/>
      </rPr>
      <t>合　　　　計</t>
    </r>
    <rPh sb="0" eb="1">
      <t>ゴウ</t>
    </rPh>
    <rPh sb="5" eb="6">
      <t>ケイ</t>
    </rPh>
    <phoneticPr fontId="0"/>
  </si>
  <si>
    <r>
      <rPr>
        <sz val="10"/>
        <color rgb="FF000000"/>
        <rFont val="ＭＳ 明朝"/>
        <family val="1"/>
      </rPr>
      <t>　　　当協会では、貴社(殿)の上記の申請を受理いたしますので、下記により納付して下さい。</t>
    </r>
    <rPh sb="3" eb="6">
      <t>トウキョウカイ</t>
    </rPh>
    <rPh sb="9" eb="11">
      <t>キシャ</t>
    </rPh>
    <rPh sb="12" eb="13">
      <t>ドノ</t>
    </rPh>
    <rPh sb="15" eb="17">
      <t>ジョウキ</t>
    </rPh>
    <rPh sb="18" eb="20">
      <t>シンセイ</t>
    </rPh>
    <rPh sb="21" eb="23">
      <t>ジュリ</t>
    </rPh>
    <rPh sb="31" eb="33">
      <t>カキ</t>
    </rPh>
    <rPh sb="36" eb="38">
      <t>ノウフ</t>
    </rPh>
    <rPh sb="40" eb="41">
      <t>クダ</t>
    </rPh>
    <phoneticPr fontId="0"/>
  </si>
  <si>
    <r>
      <rPr>
        <sz val="10"/>
        <color rgb="FF000000"/>
        <rFont val="ＭＳ 明朝"/>
        <family val="1"/>
      </rPr>
      <t>　　　なお、下記の期限までに納付のない場合は、受理の決定は効力を失うことを念のため申し</t>
    </r>
    <rPh sb="6" eb="8">
      <t>カキ</t>
    </rPh>
    <rPh sb="9" eb="11">
      <t>キゲン</t>
    </rPh>
    <rPh sb="14" eb="16">
      <t>ノウフ</t>
    </rPh>
    <rPh sb="19" eb="21">
      <t>バアイ</t>
    </rPh>
    <rPh sb="23" eb="25">
      <t>ジュリ</t>
    </rPh>
    <rPh sb="26" eb="28">
      <t>ケッテイ</t>
    </rPh>
    <rPh sb="29" eb="31">
      <t>コウリョク</t>
    </rPh>
    <rPh sb="32" eb="33">
      <t>ウシナ</t>
    </rPh>
    <rPh sb="37" eb="38">
      <t>ネン</t>
    </rPh>
    <rPh sb="41" eb="42">
      <t>モウ</t>
    </rPh>
    <phoneticPr fontId="0"/>
  </si>
  <si>
    <r>
      <rPr>
        <sz val="10"/>
        <color rgb="FF000000"/>
        <rFont val="ＭＳ 明朝"/>
        <family val="1"/>
      </rPr>
      <t>　　添えます。</t>
    </r>
    <rPh sb="2" eb="3">
      <t>ソ</t>
    </rPh>
    <phoneticPr fontId="0"/>
  </si>
  <si>
    <r>
      <rPr>
        <sz val="10"/>
        <color rgb="FF000000"/>
        <rFont val="ＭＳ 明朝"/>
        <family val="1"/>
      </rPr>
      <t>　　  １．納付金額： 金　　　　　　　万円</t>
    </r>
    <rPh sb="6" eb="8">
      <t>ノウフ</t>
    </rPh>
    <rPh sb="8" eb="10">
      <t>キンガク</t>
    </rPh>
    <rPh sb="12" eb="13">
      <t>キン</t>
    </rPh>
    <rPh sb="20" eb="22">
      <t>マンエン</t>
    </rPh>
    <phoneticPr fontId="0"/>
  </si>
  <si>
    <r>
      <rPr>
        <sz val="10"/>
        <color rgb="FF000000"/>
        <rFont val="ＭＳ 明朝"/>
        <family val="1"/>
      </rPr>
      <t>　　  ２．納付期限： 令和　　　　年　　　　月　　　　日</t>
    </r>
    <rPh sb="6" eb="8">
      <t>ノウフ</t>
    </rPh>
    <rPh sb="8" eb="10">
      <t>キゲン</t>
    </rPh>
    <rPh sb="12" eb="14">
      <t>レイワ</t>
    </rPh>
    <rPh sb="18" eb="19">
      <t>ネン</t>
    </rPh>
    <rPh sb="23" eb="24">
      <t>ガツ</t>
    </rPh>
    <rPh sb="28" eb="29">
      <t>ニチ</t>
    </rPh>
    <phoneticPr fontId="0"/>
  </si>
  <si>
    <r>
      <rPr>
        <sz val="10"/>
        <color rgb="FF000000"/>
        <rFont val="ＭＳ 明朝"/>
        <family val="1"/>
      </rPr>
      <t xml:space="preserve">  　　　　　　　　　　　　　　　　　　　　　　　 　　年　　　月　　　日</t>
    </r>
    <rPh sb="28" eb="29">
      <t>ネン</t>
    </rPh>
    <rPh sb="32" eb="33">
      <t>ガツ</t>
    </rPh>
    <rPh sb="36" eb="37">
      <t>ヒ</t>
    </rPh>
    <phoneticPr fontId="0"/>
  </si>
  <si>
    <r>
      <rPr>
        <sz val="10"/>
        <color rgb="FF000000"/>
        <rFont val="ＭＳ 明朝"/>
        <family val="1"/>
      </rPr>
      <t>公益社団法人　不動産保証協会</t>
    </r>
    <rPh sb="0" eb="2">
      <t>コウエキ</t>
    </rPh>
    <rPh sb="2" eb="4">
      <t>シャダン</t>
    </rPh>
    <rPh sb="4" eb="6">
      <t>ホウジン</t>
    </rPh>
    <rPh sb="7" eb="10">
      <t>フドウサン</t>
    </rPh>
    <rPh sb="10" eb="12">
      <t>ホショウ</t>
    </rPh>
    <rPh sb="12" eb="14">
      <t>キョウカイ</t>
    </rPh>
    <phoneticPr fontId="0"/>
  </si>
  <si>
    <r>
      <rPr>
        <sz val="10"/>
        <color rgb="FF000000"/>
        <rFont val="ＭＳ 明朝"/>
        <family val="1"/>
      </rPr>
      <t>本 部 長</t>
    </r>
    <rPh sb="0" eb="1">
      <t>ホン</t>
    </rPh>
    <rPh sb="2" eb="3">
      <t>ブ</t>
    </rPh>
    <rPh sb="4" eb="5">
      <t>チョウ</t>
    </rPh>
    <phoneticPr fontId="0"/>
  </si>
  <si>
    <r>
      <rPr>
        <sz val="10"/>
        <color rgb="FF000000"/>
        <rFont val="ＭＳ 明朝"/>
        <family val="1"/>
      </rPr>
      <t>弁済業務</t>
    </r>
    <rPh sb="0" eb="2">
      <t>ベンサイ</t>
    </rPh>
    <rPh sb="2" eb="4">
      <t>ギョウム</t>
    </rPh>
    <phoneticPr fontId="0"/>
  </si>
  <si>
    <r>
      <rPr>
        <sz val="10"/>
        <color rgb="FF000000"/>
        <rFont val="ＭＳ 明朝"/>
        <family val="1"/>
      </rPr>
      <t>副管理役</t>
    </r>
    <rPh sb="0" eb="3">
      <t>フクカンリ</t>
    </rPh>
    <rPh sb="3" eb="4">
      <t>エキ</t>
    </rPh>
    <phoneticPr fontId="0"/>
  </si>
  <si>
    <r>
      <rPr>
        <sz val="10"/>
        <color rgb="FF000000"/>
        <rFont val="ＭＳ 明朝"/>
        <family val="1"/>
      </rPr>
      <t>　　上記分担金を正に領収いたしました。</t>
    </r>
    <rPh sb="2" eb="4">
      <t>ジョウキ</t>
    </rPh>
    <rPh sb="4" eb="7">
      <t>ブンタンキン</t>
    </rPh>
    <rPh sb="8" eb="9">
      <t>マサ</t>
    </rPh>
    <rPh sb="10" eb="12">
      <t>リョウシュウ</t>
    </rPh>
    <phoneticPr fontId="0"/>
  </si>
  <si>
    <r>
      <rPr>
        <sz val="10"/>
        <color rgb="FF000000"/>
        <rFont val="ＭＳ 明朝"/>
        <family val="1"/>
      </rPr>
      <t>　　　　　　　　　　　　　　年　　　月　　　日</t>
    </r>
    <rPh sb="14" eb="15">
      <t>ネン</t>
    </rPh>
    <rPh sb="18" eb="19">
      <t>ガツ</t>
    </rPh>
    <rPh sb="22" eb="23">
      <t>ヒ</t>
    </rPh>
    <phoneticPr fontId="0"/>
  </si>
  <si>
    <r>
      <rPr>
        <sz val="11"/>
        <color rgb="FF000000"/>
        <rFont val="ＭＳ 明朝"/>
        <family val="1"/>
      </rPr>
      <t>公益社団法人</t>
    </r>
    <rPh sb="0" eb="2">
      <t>コウエキ</t>
    </rPh>
    <phoneticPr fontId="0"/>
  </si>
  <si>
    <r>
      <rPr>
        <sz val="12"/>
        <color rgb="FF000000"/>
        <rFont val="ＭＳ 明朝"/>
        <family val="1"/>
      </rPr>
      <t>不動産保証協会</t>
    </r>
    <rPh sb="0" eb="3">
      <t>フドウサン</t>
    </rPh>
    <rPh sb="3" eb="5">
      <t>ホショウ</t>
    </rPh>
    <rPh sb="5" eb="7">
      <t>キョウカイ</t>
    </rPh>
    <phoneticPr fontId="0"/>
  </si>
  <si>
    <t>個人情報に対する本会の基本姿勢</t>
  </si>
  <si>
    <t>会員の皆様へ</t>
  </si>
  <si>
    <t>一般の皆様へ</t>
  </si>
  <si>
    <t>個人情報の利用目的</t>
  </si>
  <si>
    <t>セキュリティ対策</t>
  </si>
  <si>
    <t>個人情報処理の外部委託</t>
  </si>
  <si>
    <t>個人情報の共同利用</t>
  </si>
  <si>
    <t>苦情、訂正・利用停止等の申出先</t>
  </si>
  <si>
    <t>個人情報の削除・消去</t>
  </si>
  <si>
    <r>
      <rPr>
        <sz val="8"/>
        <color rgb="FF000000"/>
        <rFont val="ＭＳ 明朝"/>
        <family val="1"/>
      </rPr>
      <t>統　一　コ　ー　ド</t>
    </r>
    <rPh sb="0" eb="1">
      <t>オサム</t>
    </rPh>
    <rPh sb="2" eb="3">
      <t>イチ</t>
    </rPh>
    <phoneticPr fontId="0"/>
  </si>
  <si>
    <r>
      <rPr>
        <sz val="9"/>
        <color rgb="FF000000"/>
        <rFont val="ＭＳ 明朝"/>
        <family val="1"/>
      </rPr>
      <t>１．新入会</t>
    </r>
    <rPh sb="2" eb="3">
      <t>シン</t>
    </rPh>
    <rPh sb="3" eb="5">
      <t>ニュウカイ</t>
    </rPh>
    <phoneticPr fontId="0"/>
  </si>
  <si>
    <r>
      <rPr>
        <sz val="9"/>
        <color rgb="FF000000"/>
        <rFont val="ＭＳ 明朝"/>
        <family val="1"/>
      </rPr>
      <t>(</t>
    </r>
    <phoneticPr fontId="0"/>
  </si>
  <si>
    <r>
      <rPr>
        <sz val="9"/>
        <color rgb="FF000000"/>
        <rFont val="ＭＳ 明朝"/>
        <family val="1"/>
      </rPr>
      <t>)</t>
    </r>
    <phoneticPr fontId="0"/>
  </si>
  <si>
    <r>
      <rPr>
        <sz val="9"/>
        <color rgb="FF000000"/>
        <rFont val="ＭＳ 明朝"/>
        <family val="1"/>
      </rPr>
      <t>２．継　続</t>
    </r>
    <rPh sb="2" eb="3">
      <t>ツギ</t>
    </rPh>
    <rPh sb="4" eb="5">
      <t>ゾク</t>
    </rPh>
    <phoneticPr fontId="0"/>
  </si>
  <si>
    <r>
      <rPr>
        <sz val="8"/>
        <color rgb="FF000000"/>
        <rFont val="ＭＳ 明朝"/>
        <family val="1"/>
      </rPr>
      <t>受　付　年　月　日</t>
    </r>
    <rPh sb="0" eb="1">
      <t>ウケ</t>
    </rPh>
    <rPh sb="2" eb="3">
      <t>ヅケ</t>
    </rPh>
    <rPh sb="4" eb="5">
      <t>トシ</t>
    </rPh>
    <rPh sb="6" eb="7">
      <t>ツキ</t>
    </rPh>
    <rPh sb="8" eb="9">
      <t>ヒ</t>
    </rPh>
    <phoneticPr fontId="0"/>
  </si>
  <si>
    <r>
      <rPr>
        <sz val="8"/>
        <color rgb="FF000000"/>
        <rFont val="ＭＳ 明朝"/>
        <family val="1"/>
      </rPr>
      <t>区市町村コード</t>
    </r>
    <rPh sb="0" eb="4">
      <t>クシチョウソン</t>
    </rPh>
    <phoneticPr fontId="0"/>
  </si>
  <si>
    <r>
      <rPr>
        <sz val="11"/>
        <color rgb="FF000000"/>
        <rFont val="ＭＳ 明朝"/>
        <family val="1"/>
      </rPr>
      <t>　一般社団法人全国不動産協会</t>
    </r>
    <rPh sb="1" eb="3">
      <t>イッパン</t>
    </rPh>
    <rPh sb="3" eb="5">
      <t>シャダン</t>
    </rPh>
    <rPh sb="5" eb="7">
      <t>ホウジン</t>
    </rPh>
    <rPh sb="7" eb="9">
      <t>ゼンコク</t>
    </rPh>
    <rPh sb="9" eb="12">
      <t>フドウサン</t>
    </rPh>
    <rPh sb="12" eb="14">
      <t>キョウカイ</t>
    </rPh>
    <phoneticPr fontId="0"/>
  </si>
  <si>
    <t>　会　長　　殿</t>
    <rPh sb="1" eb="2">
      <t>カイ</t>
    </rPh>
    <rPh sb="3" eb="4">
      <t>チョウ</t>
    </rPh>
    <rPh sb="6" eb="7">
      <t>ドノ</t>
    </rPh>
    <phoneticPr fontId="0"/>
  </si>
  <si>
    <r>
      <rPr>
        <sz val="11"/>
        <color rgb="FF000000"/>
        <rFont val="ＭＳ 明朝"/>
        <family val="1"/>
      </rPr>
      <t>令和</t>
    </r>
    <rPh sb="0" eb="2">
      <t>レイワ</t>
    </rPh>
    <phoneticPr fontId="0"/>
  </si>
  <si>
    <r>
      <rPr>
        <sz val="8"/>
        <color rgb="FF000000"/>
        <rFont val="ＭＳ 明朝"/>
        <family val="1"/>
      </rPr>
      <t>フリガナ</t>
    </r>
    <phoneticPr fontId="0"/>
  </si>
  <si>
    <r>
      <rPr>
        <sz val="11"/>
        <color rgb="FF000000"/>
        <rFont val="ＭＳ 明朝"/>
        <family val="1"/>
      </rPr>
      <t>商号又は名称</t>
    </r>
    <rPh sb="0" eb="2">
      <t>ショウゴウ</t>
    </rPh>
    <rPh sb="2" eb="3">
      <t>マタ</t>
    </rPh>
    <rPh sb="4" eb="6">
      <t>メイショウ</t>
    </rPh>
    <phoneticPr fontId="0"/>
  </si>
  <si>
    <r>
      <rPr>
        <sz val="10"/>
        <color rgb="FF000000"/>
        <rFont val="ＭＳ 明朝"/>
        <family val="1"/>
      </rPr>
      <t>生年月日</t>
    </r>
    <rPh sb="0" eb="2">
      <t>セイネン</t>
    </rPh>
    <rPh sb="2" eb="4">
      <t>ガッピ</t>
    </rPh>
    <phoneticPr fontId="0"/>
  </si>
  <si>
    <r>
      <rPr>
        <sz val="10"/>
        <color rgb="FF000000"/>
        <rFont val="ＭＳ 明朝"/>
        <family val="1"/>
      </rPr>
      <t>月</t>
    </r>
    <rPh sb="0" eb="1">
      <t>ガツ</t>
    </rPh>
    <phoneticPr fontId="0"/>
  </si>
  <si>
    <r>
      <rPr>
        <sz val="10"/>
        <color rgb="FF000000"/>
        <rFont val="ＭＳ 明朝"/>
        <family val="1"/>
      </rPr>
      <t>日</t>
    </r>
    <rPh sb="0" eb="1">
      <t>ヒ</t>
    </rPh>
    <phoneticPr fontId="0"/>
  </si>
  <si>
    <r>
      <rPr>
        <sz val="11"/>
        <color rgb="FF000000"/>
        <rFont val="ＭＳ 明朝"/>
        <family val="1"/>
      </rPr>
      <t>代表者氏名</t>
    </r>
    <rPh sb="0" eb="3">
      <t>ダイヒョウシャ</t>
    </rPh>
    <rPh sb="3" eb="5">
      <t>シメイ</t>
    </rPh>
    <phoneticPr fontId="0"/>
  </si>
  <si>
    <r>
      <rPr>
        <sz val="10"/>
        <color rgb="FF000000"/>
        <rFont val="ＭＳ 明朝"/>
        <family val="1"/>
      </rPr>
      <t>性別</t>
    </r>
    <rPh sb="0" eb="2">
      <t>セイベツ</t>
    </rPh>
    <phoneticPr fontId="0"/>
  </si>
  <si>
    <r>
      <rPr>
        <sz val="10"/>
        <color rgb="FF000000"/>
        <rFont val="ＭＳ 明朝"/>
        <family val="1"/>
      </rPr>
      <t>事務所所在地</t>
    </r>
    <rPh sb="0" eb="2">
      <t>ジム</t>
    </rPh>
    <rPh sb="2" eb="3">
      <t>ショ</t>
    </rPh>
    <rPh sb="3" eb="6">
      <t>ショザイチ</t>
    </rPh>
    <phoneticPr fontId="0"/>
  </si>
  <si>
    <r>
      <rPr>
        <sz val="10"/>
        <color rgb="FF000000"/>
        <rFont val="ＭＳ 明朝"/>
        <family val="1"/>
      </rPr>
      <t>〒</t>
    </r>
    <phoneticPr fontId="0"/>
  </si>
  <si>
    <r>
      <rPr>
        <sz val="10"/>
        <color rgb="FF000000"/>
        <rFont val="ＭＳ 明朝"/>
        <family val="1"/>
      </rPr>
      <t>ＴＥＬ</t>
    </r>
    <phoneticPr fontId="0"/>
  </si>
  <si>
    <r>
      <rPr>
        <sz val="10"/>
        <color rgb="FF000000"/>
        <rFont val="ＭＳ 明朝"/>
        <family val="1"/>
      </rPr>
      <t>（ビル名）</t>
    </r>
    <phoneticPr fontId="0"/>
  </si>
  <si>
    <r>
      <rPr>
        <sz val="10"/>
        <color rgb="FF000000"/>
        <rFont val="ＭＳ 明朝"/>
        <family val="1"/>
      </rPr>
      <t>ＦＡＸ</t>
    </r>
    <phoneticPr fontId="0"/>
  </si>
  <si>
    <r>
      <rPr>
        <sz val="11"/>
        <color rgb="FF000000"/>
        <rFont val="ＭＳ 明朝"/>
        <family val="1"/>
      </rPr>
      <t>代表者現住所</t>
    </r>
    <rPh sb="0" eb="3">
      <t>ダイヒョウシャ</t>
    </rPh>
    <rPh sb="3" eb="6">
      <t>ゲンジュウショ</t>
    </rPh>
    <phoneticPr fontId="0"/>
  </si>
  <si>
    <r>
      <rPr>
        <sz val="11"/>
        <color rgb="FF000000"/>
        <rFont val="ＭＳ 明朝"/>
        <family val="1"/>
      </rPr>
      <t>事業の沿革</t>
    </r>
    <rPh sb="0" eb="2">
      <t>ジギョウ</t>
    </rPh>
    <rPh sb="3" eb="5">
      <t>エンカク</t>
    </rPh>
    <phoneticPr fontId="0"/>
  </si>
  <si>
    <r>
      <rPr>
        <sz val="8"/>
        <color rgb="FF000000"/>
        <rFont val="ＭＳ 明朝"/>
        <family val="1"/>
      </rPr>
      <t>法人の設立</t>
    </r>
    <rPh sb="0" eb="2">
      <t>ホウジン</t>
    </rPh>
    <rPh sb="3" eb="5">
      <t>セツリツ</t>
    </rPh>
    <phoneticPr fontId="0"/>
  </si>
  <si>
    <r>
      <rPr>
        <sz val="7"/>
        <color rgb="FF000000"/>
        <rFont val="ＭＳ 明朝"/>
        <family val="1"/>
      </rPr>
      <t>個人営業</t>
    </r>
    <rPh sb="0" eb="2">
      <t>コジン</t>
    </rPh>
    <rPh sb="2" eb="4">
      <t>エイギョウ</t>
    </rPh>
    <phoneticPr fontId="0"/>
  </si>
  <si>
    <r>
      <rPr>
        <sz val="8"/>
        <color rgb="FF000000"/>
        <rFont val="ＭＳ 明朝"/>
        <family val="1"/>
      </rPr>
      <t>年月日</t>
    </r>
    <rPh sb="0" eb="3">
      <t>ネンガッピ</t>
    </rPh>
    <phoneticPr fontId="0"/>
  </si>
  <si>
    <r>
      <rPr>
        <sz val="8"/>
        <color rgb="FF000000"/>
        <rFont val="ＭＳ 明朝"/>
        <family val="1"/>
      </rPr>
      <t>開始日</t>
    </r>
    <rPh sb="0" eb="3">
      <t>カイシビ</t>
    </rPh>
    <phoneticPr fontId="0"/>
  </si>
  <si>
    <r>
      <rPr>
        <sz val="11"/>
        <color rgb="FF000000"/>
        <rFont val="ＭＳ 明朝"/>
        <family val="1"/>
      </rPr>
      <t>従業員数</t>
    </r>
    <rPh sb="0" eb="3">
      <t>ジュウギョウイン</t>
    </rPh>
    <rPh sb="3" eb="4">
      <t>スウ</t>
    </rPh>
    <phoneticPr fontId="0"/>
  </si>
  <si>
    <r>
      <rPr>
        <sz val="10"/>
        <color rgb="FF000000"/>
        <rFont val="ＭＳ 明朝"/>
        <family val="1"/>
      </rPr>
      <t>名</t>
    </r>
    <rPh sb="0" eb="1">
      <t>メイ</t>
    </rPh>
    <phoneticPr fontId="0"/>
  </si>
  <si>
    <r>
      <rPr>
        <sz val="10"/>
        <color rgb="FF000000"/>
        <rFont val="ＭＳ 明朝"/>
        <family val="1"/>
      </rPr>
      <t>資　本　金</t>
    </r>
    <rPh sb="0" eb="1">
      <t>シ</t>
    </rPh>
    <rPh sb="2" eb="3">
      <t>ホン</t>
    </rPh>
    <rPh sb="4" eb="5">
      <t>キン</t>
    </rPh>
    <phoneticPr fontId="0"/>
  </si>
  <si>
    <r>
      <rPr>
        <sz val="10"/>
        <color rgb="FF000000"/>
        <rFont val="ＭＳ 明朝"/>
        <family val="1"/>
      </rPr>
      <t>万円</t>
    </r>
    <rPh sb="0" eb="1">
      <t>マン</t>
    </rPh>
    <rPh sb="1" eb="2">
      <t>エン</t>
    </rPh>
    <phoneticPr fontId="0"/>
  </si>
  <si>
    <r>
      <rPr>
        <sz val="10"/>
        <color rgb="FF000000"/>
        <rFont val="ＭＳ 明朝"/>
        <family val="1"/>
      </rPr>
      <t>法人・個人区分</t>
    </r>
    <rPh sb="0" eb="2">
      <t>ホウジン</t>
    </rPh>
    <rPh sb="3" eb="5">
      <t>コジン</t>
    </rPh>
    <rPh sb="5" eb="7">
      <t>クブン</t>
    </rPh>
    <phoneticPr fontId="0"/>
  </si>
  <si>
    <r>
      <rPr>
        <sz val="11"/>
        <color rgb="FF000000"/>
        <rFont val="ＭＳ 明朝"/>
        <family val="1"/>
      </rPr>
      <t>主たる事業</t>
    </r>
    <rPh sb="0" eb="1">
      <t>シュ</t>
    </rPh>
    <rPh sb="3" eb="5">
      <t>ジギョウ</t>
    </rPh>
    <phoneticPr fontId="0"/>
  </si>
  <si>
    <r>
      <rPr>
        <sz val="11"/>
        <color rgb="FF000000"/>
        <rFont val="ＭＳ 明朝"/>
        <family val="1"/>
      </rPr>
      <t>免許証番号</t>
    </r>
    <rPh sb="0" eb="3">
      <t>メンキョショウ</t>
    </rPh>
    <rPh sb="3" eb="5">
      <t>バンゴウ</t>
    </rPh>
    <phoneticPr fontId="0"/>
  </si>
  <si>
    <r>
      <rPr>
        <sz val="9"/>
        <color rgb="FF000000"/>
        <rFont val="ＭＳ 明朝"/>
        <family val="1"/>
      </rPr>
      <t>共済事業に関する</t>
    </r>
    <phoneticPr fontId="0"/>
  </si>
  <si>
    <r>
      <rPr>
        <sz val="9"/>
        <color rgb="FF000000"/>
        <rFont val="ＭＳ 明朝"/>
        <family val="1"/>
      </rPr>
      <t>1.</t>
    </r>
    <phoneticPr fontId="0"/>
  </si>
  <si>
    <r>
      <rPr>
        <sz val="9"/>
        <color rgb="FF000000"/>
        <rFont val="ＭＳ 明朝"/>
        <family val="1"/>
      </rPr>
      <t>代表者の方は入会申込時において、正常に勤務、もしくは健康な日常生活を営んでいますか。</t>
    </r>
    <rPh sb="0" eb="3">
      <t>ダイヒョウシャ</t>
    </rPh>
    <rPh sb="4" eb="5">
      <t>カタ</t>
    </rPh>
    <rPh sb="6" eb="8">
      <t>ニュウカイ</t>
    </rPh>
    <rPh sb="8" eb="10">
      <t>モウシコミ</t>
    </rPh>
    <rPh sb="10" eb="11">
      <t>ジ</t>
    </rPh>
    <phoneticPr fontId="0"/>
  </si>
  <si>
    <r>
      <rPr>
        <sz val="9"/>
        <color rgb="FF000000"/>
        <rFont val="ＭＳ 明朝"/>
        <family val="1"/>
      </rPr>
      <t>告知事項</t>
    </r>
    <phoneticPr fontId="0"/>
  </si>
  <si>
    <r>
      <rPr>
        <sz val="9"/>
        <color rgb="FF000000"/>
        <rFont val="ＭＳ 明朝"/>
        <family val="1"/>
      </rPr>
      <t>2.</t>
    </r>
    <phoneticPr fontId="0"/>
  </si>
  <si>
    <t>代表者の方は入会申込時から過去１年以内に病気やけがにより２週間以上欠勤したことが無い。</t>
    <phoneticPr fontId="0"/>
  </si>
  <si>
    <r>
      <rPr>
        <sz val="9"/>
        <color rgb="FF000000"/>
        <rFont val="ＭＳ 明朝"/>
        <family val="1"/>
      </rPr>
      <t>（下記注参照）</t>
    </r>
    <phoneticPr fontId="0"/>
  </si>
  <si>
    <r>
      <rPr>
        <sz val="10"/>
        <color rgb="FF000000"/>
        <rFont val="ＭＳ 明朝"/>
        <family val="1"/>
      </rPr>
      <t>個人情報の取り扱いについて</t>
    </r>
    <rPh sb="0" eb="2">
      <t>コジン</t>
    </rPh>
    <rPh sb="2" eb="4">
      <t>ジョウホウ</t>
    </rPh>
    <rPh sb="5" eb="6">
      <t>ト</t>
    </rPh>
    <rPh sb="7" eb="8">
      <t>アツカ</t>
    </rPh>
    <phoneticPr fontId="0"/>
  </si>
  <si>
    <r>
      <rPr>
        <sz val="9"/>
        <color rgb="FF000000"/>
        <rFont val="ＭＳ 明朝"/>
        <family val="1"/>
      </rPr>
      <t>裏面の個人情報の取り扱いについての説明を受け、個人情報の提供・利用について承諾しました。　</t>
    </r>
    <rPh sb="0" eb="2">
      <t>ウラメン</t>
    </rPh>
    <rPh sb="3" eb="5">
      <t>コジン</t>
    </rPh>
    <rPh sb="5" eb="7">
      <t>ジョウホウ</t>
    </rPh>
    <rPh sb="8" eb="9">
      <t>ト</t>
    </rPh>
    <rPh sb="10" eb="11">
      <t>アツカ</t>
    </rPh>
    <rPh sb="17" eb="19">
      <t>セツメイ</t>
    </rPh>
    <rPh sb="20" eb="21">
      <t>ウ</t>
    </rPh>
    <rPh sb="23" eb="25">
      <t>コジン</t>
    </rPh>
    <rPh sb="25" eb="27">
      <t>ジョウホウ</t>
    </rPh>
    <rPh sb="28" eb="30">
      <t>テイキョウ</t>
    </rPh>
    <rPh sb="31" eb="33">
      <t>リヨウ</t>
    </rPh>
    <rPh sb="37" eb="39">
      <t>ショウダク</t>
    </rPh>
    <phoneticPr fontId="0"/>
  </si>
  <si>
    <r>
      <rPr>
        <sz val="9"/>
        <color rgb="FF000000"/>
        <rFont val="ＭＳ 明朝"/>
        <family val="1"/>
      </rPr>
      <t>商号</t>
    </r>
    <rPh sb="0" eb="2">
      <t>ショウゴウ</t>
    </rPh>
    <phoneticPr fontId="0"/>
  </si>
  <si>
    <r>
      <rPr>
        <sz val="9"/>
        <color rgb="FF000000"/>
        <rFont val="ＭＳ 明朝"/>
        <family val="1"/>
      </rPr>
      <t>氏名</t>
    </r>
    <rPh sb="0" eb="2">
      <t>シメイ</t>
    </rPh>
    <phoneticPr fontId="0"/>
  </si>
  <si>
    <r>
      <rPr>
        <sz val="10"/>
        <color rgb="FF000000"/>
        <rFont val="ＭＳ 明朝"/>
        <family val="1"/>
      </rPr>
      <t>注：共済事業に関する告知事項</t>
    </r>
    <rPh sb="2" eb="4">
      <t>キョウサイ</t>
    </rPh>
    <rPh sb="4" eb="6">
      <t>ジギョウ</t>
    </rPh>
    <phoneticPr fontId="0"/>
  </si>
  <si>
    <r>
      <rPr>
        <sz val="9"/>
        <color rgb="FF000000"/>
        <rFont val="ＭＳ 明朝"/>
        <family val="1"/>
      </rPr>
      <t>（１）</t>
    </r>
    <r>
      <rPr>
        <u/>
        <sz val="9"/>
        <color rgb="FF000000"/>
        <rFont val="ＭＳ 明朝"/>
        <family val="1"/>
      </rPr>
      <t>正常に勤務していない方</t>
    </r>
    <r>
      <rPr>
        <sz val="9"/>
        <color rgb="FF000000"/>
        <rFont val="ＭＳ 明朝"/>
        <family val="1"/>
      </rPr>
      <t>とは、傷病治療のため公休・休暇等で欠勤している方、または、傷病治療のため勤務先・医師・歯科医師等により就業の制限（労働時間の短縮・出張の制限・時間外労働の制限・労働負荷の制限等）を指示されている方をいいます。</t>
    </r>
    <r>
      <rPr>
        <u/>
        <sz val="9"/>
        <color rgb="FF000000"/>
        <rFont val="ＭＳ 明朝"/>
        <family val="1"/>
      </rPr>
      <t>健康な日常生活を営んでいない方</t>
    </r>
    <r>
      <rPr>
        <sz val="9"/>
        <color rgb="FF000000"/>
        <rFont val="ＭＳ 明朝"/>
        <family val="1"/>
      </rPr>
      <t>とは、医師・歯科医師の治療（指示・指導を含みます）・投薬を受けている方をいいます。
（２）</t>
    </r>
    <r>
      <rPr>
        <u/>
        <sz val="9"/>
        <color rgb="FF000000"/>
        <rFont val="ＭＳ 明朝"/>
        <family val="1"/>
      </rPr>
      <t>病気やけがにより２週間以上欠勤した方</t>
    </r>
    <r>
      <rPr>
        <sz val="9"/>
        <color rgb="FF000000"/>
        <rFont val="ＭＳ 明朝"/>
        <family val="1"/>
      </rPr>
      <t>とは、傷病治療のため継続して２週間以上にわたり欠勤（公休・休暇等を含みます）した方をいいます。</t>
    </r>
    <phoneticPr fontId="0"/>
  </si>
  <si>
    <t>入 会 申 込 書</t>
  </si>
  <si>
    <t>全日本不動産政治連盟　会長　殿</t>
    <phoneticPr fontId="56"/>
  </si>
  <si>
    <t>私は、この度、全日本不動産政治連盟の主旨に賛同し、入会致します。</t>
    <phoneticPr fontId="56"/>
  </si>
  <si>
    <t>年</t>
    <rPh sb="0" eb="1">
      <t>ネン</t>
    </rPh>
    <phoneticPr fontId="56"/>
  </si>
  <si>
    <t>月</t>
    <rPh sb="0" eb="1">
      <t>ガツ</t>
    </rPh>
    <phoneticPr fontId="56"/>
  </si>
  <si>
    <t>日</t>
    <rPh sb="0" eb="1">
      <t>ヒ</t>
    </rPh>
    <phoneticPr fontId="56"/>
  </si>
  <si>
    <t>フリガナ</t>
    <phoneticPr fontId="56"/>
  </si>
  <si>
    <t>氏名</t>
    <rPh sb="0" eb="2">
      <t>シメイ</t>
    </rPh>
    <phoneticPr fontId="56"/>
  </si>
  <si>
    <t>現住所</t>
    <phoneticPr fontId="56"/>
  </si>
  <si>
    <t>（自宅）</t>
    <phoneticPr fontId="56"/>
  </si>
  <si>
    <t>所属している
会社名</t>
    <rPh sb="7" eb="10">
      <t>カイシャメイ</t>
    </rPh>
    <phoneticPr fontId="56"/>
  </si>
  <si>
    <t>所在地</t>
    <rPh sb="0" eb="3">
      <t>ショザイチ</t>
    </rPh>
    <phoneticPr fontId="56"/>
  </si>
  <si>
    <r>
      <rPr>
        <sz val="20"/>
        <color rgb="FF000000"/>
        <rFont val="ＭＳ 明朝"/>
        <family val="1"/>
      </rPr>
      <t>確　約　書</t>
    </r>
    <rPh sb="0" eb="1">
      <t>アキラ</t>
    </rPh>
    <rPh sb="2" eb="3">
      <t>ヤク</t>
    </rPh>
    <rPh sb="4" eb="5">
      <t>ショ</t>
    </rPh>
    <phoneticPr fontId="0"/>
  </si>
  <si>
    <r>
      <rPr>
        <sz val="11"/>
        <color rgb="FF000000"/>
        <rFont val="ＭＳ 明朝"/>
        <family val="1"/>
      </rPr>
      <t>（第三債務者）公益社団法人　不動産保証協会</t>
    </r>
    <rPh sb="1" eb="3">
      <t>ダイサン</t>
    </rPh>
    <rPh sb="3" eb="6">
      <t>サイムシャ</t>
    </rPh>
    <rPh sb="7" eb="9">
      <t>コウエキ</t>
    </rPh>
    <rPh sb="9" eb="11">
      <t>シャダン</t>
    </rPh>
    <rPh sb="11" eb="13">
      <t>ホウジン</t>
    </rPh>
    <rPh sb="14" eb="17">
      <t>フドウサン</t>
    </rPh>
    <rPh sb="17" eb="19">
      <t>ホショウ</t>
    </rPh>
    <rPh sb="19" eb="21">
      <t>キョウカイ</t>
    </rPh>
    <phoneticPr fontId="0"/>
  </si>
  <si>
    <r>
      <rPr>
        <sz val="11"/>
        <color rgb="FF000000"/>
        <rFont val="ＭＳ 明朝"/>
        <family val="1"/>
      </rPr>
      <t>御中</t>
    </r>
    <rPh sb="0" eb="2">
      <t>オンチュウ</t>
    </rPh>
    <phoneticPr fontId="0"/>
  </si>
  <si>
    <r>
      <rPr>
        <sz val="11"/>
        <color rgb="FF000000"/>
        <rFont val="ＭＳ 明朝"/>
        <family val="1"/>
      </rPr>
      <t>（質　権　者）公益社団法人　全日本不動産協会</t>
    </r>
    <rPh sb="1" eb="2">
      <t>シツ</t>
    </rPh>
    <rPh sb="3" eb="4">
      <t>ケン</t>
    </rPh>
    <rPh sb="5" eb="6">
      <t>モノ</t>
    </rPh>
    <rPh sb="7" eb="9">
      <t>コウエキ</t>
    </rPh>
    <rPh sb="9" eb="11">
      <t>シャダン</t>
    </rPh>
    <rPh sb="11" eb="13">
      <t>ホウジン</t>
    </rPh>
    <rPh sb="14" eb="22">
      <t>ゼンニホンフドウサンキョウカイ</t>
    </rPh>
    <phoneticPr fontId="0"/>
  </si>
  <si>
    <r>
      <rPr>
        <sz val="11"/>
        <color rgb="FF000000"/>
        <rFont val="ＭＳ 明朝"/>
        <family val="1"/>
      </rPr>
      <t>（質　権　者）一般社団法人　全国不動産協会</t>
    </r>
    <phoneticPr fontId="0"/>
  </si>
  <si>
    <r>
      <rPr>
        <sz val="11"/>
        <color rgb="FF000000"/>
        <rFont val="ＭＳ 明朝"/>
        <family val="1"/>
      </rPr>
      <t>　申請者（以下「甲」といいます。）は、公益社団法人不動産保証協会（以下「乙」といいます。）、公益社団法人全日本不動産協会（以下「丙」といいます。）及び一般社団法人全国不動産協会（以下「丁」といいます。）に入会し、又は従たる事務所の設置を申請するにあたり、下記の件について確約します。</t>
    </r>
    <phoneticPr fontId="0"/>
  </si>
  <si>
    <r>
      <rPr>
        <sz val="11"/>
        <color rgb="FF000000"/>
        <rFont val="ＭＳ 明朝"/>
        <family val="1"/>
      </rPr>
      <t>記</t>
    </r>
    <rPh sb="0" eb="1">
      <t>キ</t>
    </rPh>
    <phoneticPr fontId="0"/>
  </si>
  <si>
    <r>
      <rPr>
        <sz val="11"/>
        <color theme="1"/>
        <rFont val="ＭＳ 明朝"/>
        <family val="1"/>
      </rPr>
      <t>１．</t>
    </r>
    <phoneticPr fontId="0"/>
  </si>
  <si>
    <r>
      <rPr>
        <sz val="11"/>
        <color rgb="FF000000"/>
        <rFont val="ＭＳ 明朝"/>
        <family val="1"/>
      </rPr>
      <t>甲は、退会若しくはその他の事由により乙の会員資格を失った場合又は従たる事務所の一つないし全部を廃止した場合 、甲の乙に対する未納会費、官報公告料 、宅地建物取引業法第６４条の１０に基づく還付充当金、未払代金、その他乙に対する一切の金銭債務について、乙が甲より納付を受けた弁済業務保証金分担金（ただし、入会後、従たる事務所の設置等により納付額が増加した場合は当該増加額も含む。以下同じ。）の返還債務と相殺することを承諾する。</t>
    </r>
    <phoneticPr fontId="0"/>
  </si>
  <si>
    <r>
      <rPr>
        <sz val="11"/>
        <color theme="1"/>
        <rFont val="ＭＳ 明朝"/>
        <family val="1"/>
      </rPr>
      <t>２．</t>
    </r>
    <phoneticPr fontId="0"/>
  </si>
  <si>
    <r>
      <rPr>
        <sz val="11"/>
        <color rgb="FF000000"/>
        <rFont val="ＭＳ 明朝"/>
        <family val="1"/>
      </rPr>
      <t>甲は、丙に対する未納会費、未払代金、その他一切の金銭債務の履行を担保するため、丙に対し、甲が乙に納付した弁済業務保証金分担金の返還請求権について質権を設定する。</t>
    </r>
    <phoneticPr fontId="0"/>
  </si>
  <si>
    <r>
      <rPr>
        <sz val="11"/>
        <color theme="1"/>
        <rFont val="ＭＳ 明朝"/>
        <family val="1"/>
      </rPr>
      <t>３．</t>
    </r>
    <phoneticPr fontId="0"/>
  </si>
  <si>
    <r>
      <rPr>
        <sz val="11"/>
        <color rgb="FF000000"/>
        <rFont val="ＭＳ 明朝"/>
        <family val="1"/>
      </rPr>
      <t>甲は、丁に対する未納会費、未払代金、その他一切の金銭債務の履行を担保するため、丁に対し、甲が乙に納付した弁済業務保証金分担金の返還請求権について質権を設定する。</t>
    </r>
    <phoneticPr fontId="0"/>
  </si>
  <si>
    <r>
      <rPr>
        <sz val="11"/>
        <color rgb="FF000000"/>
        <rFont val="ＭＳ 明朝"/>
        <family val="1"/>
      </rPr>
      <t>以上</t>
    </r>
    <rPh sb="0" eb="2">
      <t>イジョウ</t>
    </rPh>
    <phoneticPr fontId="0"/>
  </si>
  <si>
    <r>
      <rPr>
        <sz val="11"/>
        <color rgb="FF000000"/>
        <rFont val="ＭＳ 明朝"/>
        <family val="1"/>
      </rPr>
      <t>＜申請者＞</t>
    </r>
    <rPh sb="1" eb="4">
      <t>シンセイシャ</t>
    </rPh>
    <phoneticPr fontId="0"/>
  </si>
  <si>
    <r>
      <rPr>
        <sz val="11"/>
        <color rgb="FF000000"/>
        <rFont val="ＭＳ 明朝"/>
        <family val="1"/>
      </rPr>
      <t>所在地</t>
    </r>
    <rPh sb="0" eb="3">
      <t>ショザイチ</t>
    </rPh>
    <phoneticPr fontId="0"/>
  </si>
  <si>
    <r>
      <rPr>
        <sz val="11"/>
        <color rgb="FF000000"/>
        <rFont val="ＭＳ 明朝"/>
        <family val="1"/>
      </rPr>
      <t>商号（名称）</t>
    </r>
    <rPh sb="0" eb="2">
      <t>ショウゴウ</t>
    </rPh>
    <rPh sb="3" eb="5">
      <t>メイショウ</t>
    </rPh>
    <phoneticPr fontId="0"/>
  </si>
  <si>
    <r>
      <rPr>
        <sz val="11"/>
        <color rgb="FF000000"/>
        <rFont val="ＭＳ 明朝"/>
        <family val="1"/>
      </rPr>
      <t>代表者</t>
    </r>
    <rPh sb="0" eb="3">
      <t>ダイヒョウシャ</t>
    </rPh>
    <phoneticPr fontId="0"/>
  </si>
  <si>
    <t>㊞（実印／印鑑証明書添付）</t>
    <phoneticPr fontId="31"/>
  </si>
  <si>
    <r>
      <rPr>
        <sz val="9"/>
        <color rgb="FF000000"/>
        <rFont val="ＭＳ 明朝"/>
        <family val="1"/>
      </rPr>
      <t>年</t>
    </r>
    <rPh sb="0" eb="1">
      <t>ネン</t>
    </rPh>
    <phoneticPr fontId="0"/>
  </si>
  <si>
    <r>
      <rPr>
        <sz val="9"/>
        <color rgb="FF000000"/>
        <rFont val="ＭＳ 明朝"/>
        <family val="1"/>
      </rPr>
      <t>月</t>
    </r>
    <rPh sb="0" eb="1">
      <t>ガツ</t>
    </rPh>
    <phoneticPr fontId="0"/>
  </si>
  <si>
    <r>
      <rPr>
        <sz val="9"/>
        <color rgb="FF000000"/>
        <rFont val="ＭＳ 明朝"/>
        <family val="1"/>
      </rPr>
      <t>日</t>
    </r>
    <rPh sb="0" eb="1">
      <t>ニチ</t>
    </rPh>
    <phoneticPr fontId="0"/>
  </si>
  <si>
    <r>
      <rPr>
        <sz val="11"/>
        <color theme="1"/>
        <rFont val="ＭＳ ゴシック"/>
        <family val="3"/>
      </rPr>
      <t>北海道知事（石狩）</t>
    </r>
    <rPh sb="0" eb="3">
      <t>ホッカイドウ</t>
    </rPh>
    <rPh sb="3" eb="5">
      <t>チジ</t>
    </rPh>
    <rPh sb="6" eb="8">
      <t>イシカリ</t>
    </rPh>
    <phoneticPr fontId="0"/>
  </si>
  <si>
    <r>
      <rPr>
        <sz val="11"/>
        <color theme="1"/>
        <rFont val="ＭＳ 明朝"/>
        <family val="1"/>
      </rPr>
      <t>※専任宅地建物取引士が２名以上の場合、記入してください。</t>
    </r>
    <rPh sb="1" eb="3">
      <t>センニン</t>
    </rPh>
    <rPh sb="3" eb="5">
      <t>タクチ</t>
    </rPh>
    <rPh sb="5" eb="7">
      <t>タテモノ</t>
    </rPh>
    <rPh sb="7" eb="9">
      <t>トリヒキ</t>
    </rPh>
    <rPh sb="9" eb="10">
      <t>シ</t>
    </rPh>
    <rPh sb="12" eb="13">
      <t>メイ</t>
    </rPh>
    <rPh sb="13" eb="15">
      <t>イジョウ</t>
    </rPh>
    <rPh sb="16" eb="18">
      <t>バアイ</t>
    </rPh>
    <rPh sb="19" eb="21">
      <t>キニュウ</t>
    </rPh>
    <phoneticPr fontId="0"/>
  </si>
  <si>
    <r>
      <rPr>
        <sz val="11"/>
        <color theme="1"/>
        <rFont val="ＭＳ 明朝"/>
        <family val="1"/>
      </rPr>
      <t>※この用紙は必ず入会申込書（主たる事務所）又は入会申込書（従たる事務所）と同時に提出してください。</t>
    </r>
    <rPh sb="3" eb="5">
      <t>ヨウシ</t>
    </rPh>
    <rPh sb="6" eb="7">
      <t>カナラ</t>
    </rPh>
    <rPh sb="8" eb="10">
      <t>ニュウカイ</t>
    </rPh>
    <rPh sb="10" eb="13">
      <t>モウシコミショ</t>
    </rPh>
    <rPh sb="14" eb="15">
      <t>シュ</t>
    </rPh>
    <rPh sb="17" eb="20">
      <t>ジムショ</t>
    </rPh>
    <rPh sb="21" eb="22">
      <t>マタ</t>
    </rPh>
    <rPh sb="23" eb="25">
      <t>ニュウカイ</t>
    </rPh>
    <rPh sb="25" eb="28">
      <t>モウシコミショ</t>
    </rPh>
    <rPh sb="29" eb="30">
      <t>ジュウ</t>
    </rPh>
    <rPh sb="32" eb="35">
      <t>ジムショ</t>
    </rPh>
    <rPh sb="37" eb="39">
      <t>ドウジ</t>
    </rPh>
    <rPh sb="40" eb="42">
      <t>テイシュツ</t>
    </rPh>
    <phoneticPr fontId="0"/>
  </si>
  <si>
    <r>
      <rPr>
        <sz val="11"/>
        <color rgb="FF000000"/>
        <rFont val="ＭＳ 明朝"/>
        <family val="1"/>
      </rPr>
      <t>公益社団法人</t>
    </r>
    <rPh sb="0" eb="2">
      <t>コウエキ</t>
    </rPh>
    <rPh sb="2" eb="6">
      <t>シャダンホウジン</t>
    </rPh>
    <phoneticPr fontId="0"/>
  </si>
  <si>
    <r>
      <rPr>
        <sz val="11"/>
        <color rgb="FF000000"/>
        <rFont val="ＭＳ 明朝"/>
        <family val="1"/>
      </rPr>
      <t>全日本不動産協会</t>
    </r>
    <rPh sb="0" eb="8">
      <t>ゼンニホンフドウサンキョウカイ</t>
    </rPh>
    <phoneticPr fontId="0"/>
  </si>
  <si>
    <r>
      <rPr>
        <sz val="11"/>
        <color rgb="FF000000"/>
        <rFont val="ＭＳ 明朝"/>
        <family val="1"/>
      </rPr>
      <t>殿</t>
    </r>
    <rPh sb="0" eb="1">
      <t>トノ</t>
    </rPh>
    <phoneticPr fontId="0"/>
  </si>
  <si>
    <r>
      <rPr>
        <sz val="11"/>
        <color rgb="FF000000"/>
        <rFont val="ＭＳ 明朝"/>
        <family val="1"/>
      </rPr>
      <t>公益社団法人</t>
    </r>
    <rPh sb="0" eb="2">
      <t>コウエキ</t>
    </rPh>
    <rPh sb="2" eb="4">
      <t>シャダン</t>
    </rPh>
    <rPh sb="4" eb="6">
      <t>ホウジン</t>
    </rPh>
    <phoneticPr fontId="0"/>
  </si>
  <si>
    <r>
      <rPr>
        <sz val="11"/>
        <color rgb="FF000000"/>
        <rFont val="ＭＳ 明朝"/>
        <family val="1"/>
      </rPr>
      <t>不動産保証協会</t>
    </r>
    <rPh sb="0" eb="7">
      <t>フドウサンホショウキョウカイ</t>
    </rPh>
    <phoneticPr fontId="0"/>
  </si>
  <si>
    <r>
      <rPr>
        <sz val="11"/>
        <color rgb="FF000000"/>
        <rFont val="ＭＳ 明朝"/>
        <family val="1"/>
      </rPr>
      <t>記入日</t>
    </r>
    <rPh sb="0" eb="2">
      <t>キニュウ</t>
    </rPh>
    <rPh sb="2" eb="3">
      <t>ビ</t>
    </rPh>
    <phoneticPr fontId="0"/>
  </si>
  <si>
    <r>
      <rPr>
        <sz val="11"/>
        <color rgb="FF000000"/>
        <rFont val="ＭＳ 明朝"/>
        <family val="1"/>
      </rPr>
      <t>令和</t>
    </r>
    <rPh sb="0" eb="1">
      <t>レイ</t>
    </rPh>
    <rPh sb="1" eb="2">
      <t>カズ</t>
    </rPh>
    <phoneticPr fontId="0"/>
  </si>
  <si>
    <r>
      <rPr>
        <sz val="11"/>
        <color rgb="FF000000"/>
        <rFont val="ＭＳ 明朝"/>
        <family val="1"/>
      </rPr>
      <t>(</t>
    </r>
    <phoneticPr fontId="0"/>
  </si>
  <si>
    <r>
      <rPr>
        <sz val="11"/>
        <color rgb="FF000000"/>
        <rFont val="ＭＳ 明朝"/>
        <family val="1"/>
      </rPr>
      <t>)</t>
    </r>
    <phoneticPr fontId="0"/>
  </si>
  <si>
    <r>
      <rPr>
        <sz val="11"/>
        <color rgb="FF000000"/>
        <rFont val="ＭＳ 明朝"/>
        <family val="1"/>
      </rPr>
      <t>第</t>
    </r>
    <rPh sb="0" eb="1">
      <t>ダイ</t>
    </rPh>
    <phoneticPr fontId="0"/>
  </si>
  <si>
    <r>
      <rPr>
        <sz val="11"/>
        <color rgb="FF000000"/>
        <rFont val="ＭＳ 明朝"/>
        <family val="1"/>
      </rPr>
      <t>号</t>
    </r>
    <rPh sb="0" eb="1">
      <t>ゴウ</t>
    </rPh>
    <phoneticPr fontId="0"/>
  </si>
  <si>
    <r>
      <rPr>
        <sz val="11"/>
        <color rgb="FF000000"/>
        <rFont val="ＭＳ 明朝"/>
        <family val="1"/>
      </rPr>
      <t>主たる事務所の商号又は名称</t>
    </r>
    <rPh sb="0" eb="1">
      <t>シュ</t>
    </rPh>
    <rPh sb="3" eb="6">
      <t>ジムショ</t>
    </rPh>
    <rPh sb="7" eb="9">
      <t>ショウゴウ</t>
    </rPh>
    <rPh sb="9" eb="10">
      <t>マタ</t>
    </rPh>
    <rPh sb="11" eb="13">
      <t>メイショウ</t>
    </rPh>
    <phoneticPr fontId="0"/>
  </si>
  <si>
    <r>
      <rPr>
        <sz val="11"/>
        <color theme="1"/>
        <rFont val="ＭＳ 明朝"/>
        <family val="1"/>
      </rPr>
      <t xml:space="preserve">従たる事務所の名称
</t>
    </r>
    <r>
      <rPr>
        <sz val="6"/>
        <color indexed="8"/>
        <rFont val="ＭＳ 明朝"/>
        <family val="1"/>
      </rPr>
      <t>(※支店の場合記入）</t>
    </r>
    <rPh sb="0" eb="1">
      <t>ジュウ</t>
    </rPh>
    <rPh sb="3" eb="6">
      <t>ジムショ</t>
    </rPh>
    <rPh sb="7" eb="9">
      <t>メイショウ</t>
    </rPh>
    <rPh sb="12" eb="14">
      <t>シテン</t>
    </rPh>
    <rPh sb="15" eb="17">
      <t>バアイ</t>
    </rPh>
    <rPh sb="17" eb="19">
      <t>キニュウ</t>
    </rPh>
    <phoneticPr fontId="0"/>
  </si>
  <si>
    <r>
      <rPr>
        <sz val="11"/>
        <color theme="1"/>
        <rFont val="ＭＳ 明朝"/>
        <family val="1"/>
      </rPr>
      <t>専　　任　　宅地建物　　取 引 士</t>
    </r>
    <rPh sb="0" eb="1">
      <t>セン</t>
    </rPh>
    <rPh sb="3" eb="4">
      <t>ニン</t>
    </rPh>
    <rPh sb="6" eb="8">
      <t>タクチ</t>
    </rPh>
    <rPh sb="8" eb="10">
      <t>タテモノ</t>
    </rPh>
    <rPh sb="12" eb="13">
      <t>トリ</t>
    </rPh>
    <rPh sb="14" eb="15">
      <t>イン</t>
    </rPh>
    <rPh sb="16" eb="17">
      <t>シ</t>
    </rPh>
    <phoneticPr fontId="0"/>
  </si>
  <si>
    <r>
      <rPr>
        <sz val="9"/>
        <color rgb="FF000000"/>
        <rFont val="ＭＳ 明朝"/>
        <family val="1"/>
      </rPr>
      <t>〒</t>
    </r>
    <phoneticPr fontId="0"/>
  </si>
  <si>
    <r>
      <rPr>
        <sz val="11"/>
        <color theme="1"/>
        <rFont val="ＭＳ ゴシック"/>
        <family val="3"/>
      </rPr>
      <t>岩手県</t>
    </r>
    <phoneticPr fontId="0"/>
  </si>
  <si>
    <r>
      <rPr>
        <sz val="11"/>
        <color rgb="FF000000"/>
        <rFont val="ＭＳ 明朝"/>
        <family val="1"/>
      </rPr>
      <t>登録年月日</t>
    </r>
    <rPh sb="0" eb="2">
      <t>トウロク</t>
    </rPh>
    <rPh sb="2" eb="5">
      <t>ネンガッピ</t>
    </rPh>
    <phoneticPr fontId="0"/>
  </si>
  <si>
    <r>
      <rPr>
        <sz val="11"/>
        <color theme="1"/>
        <rFont val="ＭＳ ゴシック"/>
        <family val="3"/>
      </rPr>
      <t>宮城県</t>
    </r>
    <phoneticPr fontId="0"/>
  </si>
  <si>
    <r>
      <rPr>
        <sz val="11"/>
        <color theme="1"/>
        <rFont val="ＭＳ ゴシック"/>
        <family val="3"/>
      </rPr>
      <t>秋田県</t>
    </r>
    <phoneticPr fontId="0"/>
  </si>
  <si>
    <r>
      <rPr>
        <sz val="11"/>
        <color theme="1"/>
        <rFont val="ＭＳ ゴシック"/>
        <family val="3"/>
      </rPr>
      <t>山形県</t>
    </r>
    <phoneticPr fontId="0"/>
  </si>
  <si>
    <r>
      <rPr>
        <sz val="11"/>
        <color theme="1"/>
        <rFont val="ＭＳ ゴシック"/>
        <family val="3"/>
      </rPr>
      <t>福島県</t>
    </r>
    <phoneticPr fontId="0"/>
  </si>
  <si>
    <r>
      <rPr>
        <sz val="11"/>
        <color theme="1"/>
        <rFont val="ＭＳ ゴシック"/>
        <family val="3"/>
      </rPr>
      <t>茨城県</t>
    </r>
    <phoneticPr fontId="0"/>
  </si>
  <si>
    <r>
      <rPr>
        <sz val="11"/>
        <color theme="1"/>
        <rFont val="ＭＳ ゴシック"/>
        <family val="3"/>
      </rPr>
      <t>栃木県</t>
    </r>
    <phoneticPr fontId="0"/>
  </si>
  <si>
    <r>
      <rPr>
        <sz val="11"/>
        <color theme="1"/>
        <rFont val="ＭＳ ゴシック"/>
        <family val="3"/>
      </rPr>
      <t>群馬県</t>
    </r>
    <phoneticPr fontId="0"/>
  </si>
  <si>
    <r>
      <rPr>
        <sz val="11"/>
        <color theme="1"/>
        <rFont val="ＭＳ ゴシック"/>
        <family val="3"/>
      </rPr>
      <t>埼玉県</t>
    </r>
    <phoneticPr fontId="0"/>
  </si>
  <si>
    <r>
      <rPr>
        <sz val="11"/>
        <color theme="1"/>
        <rFont val="ＭＳ ゴシック"/>
        <family val="3"/>
      </rPr>
      <t>千葉県</t>
    </r>
    <phoneticPr fontId="0"/>
  </si>
  <si>
    <r>
      <rPr>
        <sz val="11"/>
        <color theme="1"/>
        <rFont val="ＭＳ ゴシック"/>
        <family val="3"/>
      </rPr>
      <t>東京都</t>
    </r>
    <phoneticPr fontId="0"/>
  </si>
  <si>
    <r>
      <rPr>
        <sz val="11"/>
        <color theme="1"/>
        <rFont val="ＭＳ ゴシック"/>
        <family val="3"/>
      </rPr>
      <t>神奈川県</t>
    </r>
    <phoneticPr fontId="0"/>
  </si>
  <si>
    <r>
      <rPr>
        <sz val="11"/>
        <color theme="1"/>
        <rFont val="ＭＳ ゴシック"/>
        <family val="3"/>
      </rPr>
      <t>新潟県</t>
    </r>
    <phoneticPr fontId="0"/>
  </si>
  <si>
    <r>
      <rPr>
        <sz val="11"/>
        <color theme="1"/>
        <rFont val="ＭＳ ゴシック"/>
        <family val="3"/>
      </rPr>
      <t>富山県</t>
    </r>
    <phoneticPr fontId="0"/>
  </si>
  <si>
    <r>
      <rPr>
        <sz val="11"/>
        <color theme="1"/>
        <rFont val="ＭＳ ゴシック"/>
        <family val="3"/>
      </rPr>
      <t>石川県</t>
    </r>
    <phoneticPr fontId="0"/>
  </si>
  <si>
    <r>
      <rPr>
        <sz val="11"/>
        <color theme="1"/>
        <rFont val="ＭＳ ゴシック"/>
        <family val="3"/>
      </rPr>
      <t>福井県</t>
    </r>
    <phoneticPr fontId="0"/>
  </si>
  <si>
    <r>
      <rPr>
        <sz val="11"/>
        <color theme="1"/>
        <rFont val="ＭＳ ゴシック"/>
        <family val="3"/>
      </rPr>
      <t>山梨県</t>
    </r>
    <phoneticPr fontId="0"/>
  </si>
  <si>
    <r>
      <rPr>
        <sz val="11"/>
        <color theme="1"/>
        <rFont val="ＭＳ ゴシック"/>
        <family val="3"/>
      </rPr>
      <t>長野県</t>
    </r>
    <phoneticPr fontId="0"/>
  </si>
  <si>
    <r>
      <rPr>
        <sz val="11"/>
        <color theme="1"/>
        <rFont val="ＭＳ ゴシック"/>
        <family val="3"/>
      </rPr>
      <t>岐阜県</t>
    </r>
    <phoneticPr fontId="0"/>
  </si>
  <si>
    <r>
      <rPr>
        <sz val="11"/>
        <color theme="1"/>
        <rFont val="ＭＳ ゴシック"/>
        <family val="3"/>
      </rPr>
      <t>静岡県</t>
    </r>
    <phoneticPr fontId="0"/>
  </si>
  <si>
    <r>
      <rPr>
        <sz val="11"/>
        <color theme="1"/>
        <rFont val="ＭＳ ゴシック"/>
        <family val="3"/>
      </rPr>
      <t>愛知県</t>
    </r>
    <phoneticPr fontId="0"/>
  </si>
  <si>
    <r>
      <rPr>
        <sz val="11"/>
        <color theme="1"/>
        <rFont val="ＭＳ ゴシック"/>
        <family val="3"/>
      </rPr>
      <t>三重県</t>
    </r>
    <phoneticPr fontId="0"/>
  </si>
  <si>
    <r>
      <rPr>
        <sz val="11"/>
        <color theme="1"/>
        <rFont val="ＭＳ ゴシック"/>
        <family val="3"/>
      </rPr>
      <t>滋賀県</t>
    </r>
    <phoneticPr fontId="0"/>
  </si>
  <si>
    <r>
      <rPr>
        <sz val="11"/>
        <color theme="1"/>
        <rFont val="ＭＳ ゴシック"/>
        <family val="3"/>
      </rPr>
      <t>京都府</t>
    </r>
    <phoneticPr fontId="0"/>
  </si>
  <si>
    <r>
      <rPr>
        <sz val="11"/>
        <color theme="1"/>
        <rFont val="ＭＳ ゴシック"/>
        <family val="3"/>
      </rPr>
      <t>大阪府</t>
    </r>
    <phoneticPr fontId="0"/>
  </si>
  <si>
    <r>
      <rPr>
        <sz val="11"/>
        <color theme="1"/>
        <rFont val="ＭＳ ゴシック"/>
        <family val="3"/>
      </rPr>
      <t>兵庫県</t>
    </r>
    <phoneticPr fontId="0"/>
  </si>
  <si>
    <r>
      <rPr>
        <sz val="11"/>
        <color theme="1"/>
        <rFont val="ＭＳ ゴシック"/>
        <family val="3"/>
      </rPr>
      <t>奈良県</t>
    </r>
    <phoneticPr fontId="0"/>
  </si>
  <si>
    <r>
      <rPr>
        <sz val="11"/>
        <color theme="1"/>
        <rFont val="ＭＳ ゴシック"/>
        <family val="3"/>
      </rPr>
      <t>和歌山県</t>
    </r>
    <phoneticPr fontId="0"/>
  </si>
  <si>
    <r>
      <rPr>
        <sz val="11"/>
        <color theme="1"/>
        <rFont val="ＭＳ ゴシック"/>
        <family val="3"/>
      </rPr>
      <t>鳥取県</t>
    </r>
    <phoneticPr fontId="0"/>
  </si>
  <si>
    <r>
      <rPr>
        <sz val="11"/>
        <color theme="1"/>
        <rFont val="ＭＳ ゴシック"/>
        <family val="3"/>
      </rPr>
      <t>島根県</t>
    </r>
    <phoneticPr fontId="0"/>
  </si>
  <si>
    <r>
      <rPr>
        <sz val="11"/>
        <color theme="1"/>
        <rFont val="ＭＳ ゴシック"/>
        <family val="3"/>
      </rPr>
      <t>岡山県</t>
    </r>
    <phoneticPr fontId="0"/>
  </si>
  <si>
    <r>
      <rPr>
        <sz val="11"/>
        <color theme="1"/>
        <rFont val="ＭＳ ゴシック"/>
        <family val="3"/>
      </rPr>
      <t>広島県</t>
    </r>
    <phoneticPr fontId="0"/>
  </si>
  <si>
    <r>
      <rPr>
        <sz val="11"/>
        <color theme="1"/>
        <rFont val="ＭＳ ゴシック"/>
        <family val="3"/>
      </rPr>
      <t>山口県</t>
    </r>
    <phoneticPr fontId="0"/>
  </si>
  <si>
    <r>
      <rPr>
        <sz val="11"/>
        <color theme="1"/>
        <rFont val="ＭＳ ゴシック"/>
        <family val="3"/>
      </rPr>
      <t>徳島県</t>
    </r>
    <phoneticPr fontId="0"/>
  </si>
  <si>
    <r>
      <rPr>
        <sz val="11"/>
        <color theme="1"/>
        <rFont val="ＭＳ ゴシック"/>
        <family val="3"/>
      </rPr>
      <t>香川県</t>
    </r>
    <phoneticPr fontId="0"/>
  </si>
  <si>
    <r>
      <rPr>
        <sz val="11"/>
        <color theme="1"/>
        <rFont val="ＭＳ ゴシック"/>
        <family val="3"/>
      </rPr>
      <t>愛媛県</t>
    </r>
    <phoneticPr fontId="0"/>
  </si>
  <si>
    <r>
      <rPr>
        <sz val="11"/>
        <color theme="1"/>
        <rFont val="ＭＳ ゴシック"/>
        <family val="3"/>
      </rPr>
      <t>高知県</t>
    </r>
    <phoneticPr fontId="0"/>
  </si>
  <si>
    <r>
      <rPr>
        <sz val="11"/>
        <color theme="1"/>
        <rFont val="ＭＳ ゴシック"/>
        <family val="3"/>
      </rPr>
      <t>福岡県</t>
    </r>
    <phoneticPr fontId="0"/>
  </si>
  <si>
    <r>
      <rPr>
        <sz val="11"/>
        <color theme="1"/>
        <rFont val="ＭＳ ゴシック"/>
        <family val="3"/>
      </rPr>
      <t>佐賀県</t>
    </r>
    <phoneticPr fontId="0"/>
  </si>
  <si>
    <r>
      <rPr>
        <sz val="11"/>
        <color theme="1"/>
        <rFont val="ＭＳ ゴシック"/>
        <family val="3"/>
      </rPr>
      <t>長崎県</t>
    </r>
    <phoneticPr fontId="0"/>
  </si>
  <si>
    <r>
      <rPr>
        <sz val="11"/>
        <color theme="1"/>
        <rFont val="ＭＳ ゴシック"/>
        <family val="3"/>
      </rPr>
      <t>熊本県</t>
    </r>
    <phoneticPr fontId="0"/>
  </si>
  <si>
    <r>
      <rPr>
        <sz val="11"/>
        <color theme="1"/>
        <rFont val="ＭＳ ゴシック"/>
        <family val="3"/>
      </rPr>
      <t>大分県</t>
    </r>
    <phoneticPr fontId="0"/>
  </si>
  <si>
    <r>
      <rPr>
        <sz val="11"/>
        <color theme="1"/>
        <rFont val="ＭＳ ゴシック"/>
        <family val="3"/>
      </rPr>
      <t>宮崎県</t>
    </r>
    <phoneticPr fontId="0"/>
  </si>
  <si>
    <r>
      <rPr>
        <sz val="11"/>
        <color theme="1"/>
        <rFont val="ＭＳ ゴシック"/>
        <family val="3"/>
      </rPr>
      <t>鹿児島県</t>
    </r>
    <phoneticPr fontId="0"/>
  </si>
  <si>
    <r>
      <rPr>
        <sz val="11"/>
        <color theme="1"/>
        <rFont val="ＭＳ ゴシック"/>
        <family val="3"/>
      </rPr>
      <t>沖縄県</t>
    </r>
    <phoneticPr fontId="0"/>
  </si>
  <si>
    <t>公益社団法人　全日本不動産協会</t>
    <phoneticPr fontId="56"/>
  </si>
  <si>
    <t>R-No.</t>
    <phoneticPr fontId="56"/>
  </si>
  <si>
    <t>全日本不動産関東流通センター　御中</t>
    <phoneticPr fontId="56"/>
  </si>
  <si>
    <t>申込年月日：</t>
    <phoneticPr fontId="56"/>
  </si>
  <si>
    <t>令和</t>
    <rPh sb="0" eb="2">
      <t>レイワ</t>
    </rPh>
    <phoneticPr fontId="56"/>
  </si>
  <si>
    <t>年</t>
    <rPh sb="0" eb="1">
      <t>ネン</t>
    </rPh>
    <phoneticPr fontId="14"/>
  </si>
  <si>
    <t>月</t>
    <rPh sb="0" eb="1">
      <t>ゲツ</t>
    </rPh>
    <phoneticPr fontId="14"/>
  </si>
  <si>
    <t>日</t>
    <rPh sb="0" eb="1">
      <t>ニチ</t>
    </rPh>
    <phoneticPr fontId="14"/>
  </si>
  <si>
    <t>　　　　加入申込致します。</t>
    <rPh sb="8" eb="9">
      <t>イタ</t>
    </rPh>
    <phoneticPr fontId="14"/>
  </si>
  <si>
    <t>商号又は名称（支店名も記載）</t>
  </si>
  <si>
    <t>代表者名</t>
  </si>
  <si>
    <t>免許番号</t>
  </si>
  <si>
    <t>担当者名</t>
  </si>
  <si>
    <t>（</t>
    <phoneticPr fontId="14"/>
  </si>
  <si>
    <t>）</t>
    <phoneticPr fontId="14"/>
  </si>
  <si>
    <t>所在地</t>
    <phoneticPr fontId="14"/>
  </si>
  <si>
    <t>〒</t>
    <phoneticPr fontId="14"/>
  </si>
  <si>
    <t>TEL</t>
  </si>
  <si>
    <t>FAX</t>
  </si>
  <si>
    <t>ご</t>
    <phoneticPr fontId="14"/>
  </si>
  <si>
    <t>注</t>
    <rPh sb="0" eb="1">
      <t>チュウ</t>
    </rPh>
    <phoneticPr fontId="14"/>
  </si>
  <si>
    <t>意</t>
    <rPh sb="0" eb="1">
      <t>イ</t>
    </rPh>
    <phoneticPr fontId="14"/>
  </si>
  <si>
    <t>・</t>
    <phoneticPr fontId="14"/>
  </si>
  <si>
    <t>利用する前に運営規程や利用規約・ガイドライン、マニュアル等を必ずご一読下さい。
利用に際しましては各法令を遵守して下さい。規約やマニュアル等はレインズのメインメニューに掲載しております。</t>
    <phoneticPr fontId="14"/>
  </si>
  <si>
    <t>〒１０２－００９３　東京都千代田区紀尾井町3-30 全日会館</t>
    <rPh sb="10" eb="13">
      <t>トウキョウト</t>
    </rPh>
    <rPh sb="13" eb="17">
      <t>チヨダク</t>
    </rPh>
    <rPh sb="17" eb="21">
      <t>キオイチョウ</t>
    </rPh>
    <rPh sb="26" eb="28">
      <t>ゼンニチ</t>
    </rPh>
    <rPh sb="28" eb="30">
      <t>カイカン</t>
    </rPh>
    <phoneticPr fontId="14"/>
  </si>
  <si>
    <t>全日本不動産関東流通センター</t>
    <rPh sb="0" eb="3">
      <t>ゼンニホン</t>
    </rPh>
    <rPh sb="3" eb="6">
      <t>フドウサン</t>
    </rPh>
    <rPh sb="6" eb="10">
      <t>カントウリュウツウ</t>
    </rPh>
    <phoneticPr fontId="14"/>
  </si>
  <si>
    <t>電話</t>
    <phoneticPr fontId="14"/>
  </si>
  <si>
    <t>03-3263-4484</t>
    <phoneticPr fontId="14"/>
  </si>
  <si>
    <r>
      <rPr>
        <sz val="11"/>
        <color theme="1"/>
        <rFont val="游ゴシック"/>
        <family val="3"/>
      </rPr>
      <t>設定</t>
    </r>
    <rPh sb="0" eb="2">
      <t>セッテイ</t>
    </rPh>
    <phoneticPr fontId="0"/>
  </si>
  <si>
    <r>
      <rPr>
        <sz val="11"/>
        <color theme="1"/>
        <rFont val="游ゴシック"/>
        <family val="3"/>
      </rPr>
      <t>基本</t>
    </r>
    <rPh sb="0" eb="2">
      <t>キホン</t>
    </rPh>
    <phoneticPr fontId="0"/>
  </si>
  <si>
    <r>
      <rPr>
        <sz val="11"/>
        <color theme="1"/>
        <rFont val="游ゴシック"/>
        <family val="3"/>
      </rPr>
      <t>免許</t>
    </r>
    <rPh sb="0" eb="2">
      <t>メンキョ</t>
    </rPh>
    <phoneticPr fontId="0"/>
  </si>
  <si>
    <r>
      <rPr>
        <sz val="11"/>
        <color theme="1"/>
        <rFont val="游ゴシック"/>
        <family val="3"/>
      </rPr>
      <t>TRA</t>
    </r>
    <phoneticPr fontId="0"/>
  </si>
  <si>
    <r>
      <rPr>
        <sz val="11"/>
        <color theme="1"/>
        <rFont val="游ゴシック"/>
        <family val="3"/>
      </rPr>
      <t>連絡先</t>
    </r>
    <rPh sb="0" eb="3">
      <t>レンラクサキ</t>
    </rPh>
    <phoneticPr fontId="0"/>
  </si>
  <si>
    <r>
      <rPr>
        <sz val="11"/>
        <color theme="1"/>
        <rFont val="游ゴシック"/>
        <family val="3"/>
      </rPr>
      <t>本店が所在する都道府県</t>
    </r>
    <phoneticPr fontId="0"/>
  </si>
  <si>
    <r>
      <rPr>
        <sz val="11"/>
        <color theme="1"/>
        <rFont val="游ゴシック"/>
        <family val="3"/>
      </rPr>
      <t>商号</t>
    </r>
    <rPh sb="0" eb="2">
      <t>ショウゴウ</t>
    </rPh>
    <phoneticPr fontId="0"/>
  </si>
  <si>
    <r>
      <rPr>
        <sz val="11"/>
        <color theme="1"/>
        <rFont val="游ゴシック"/>
        <family val="3"/>
      </rPr>
      <t>免許番号</t>
    </r>
    <rPh sb="0" eb="4">
      <t>メンキョバンゴウ</t>
    </rPh>
    <phoneticPr fontId="0"/>
  </si>
  <si>
    <r>
      <rPr>
        <sz val="11"/>
        <color theme="1"/>
        <rFont val="游ゴシック"/>
        <family val="3"/>
      </rPr>
      <t>免許権者</t>
    </r>
    <rPh sb="0" eb="4">
      <t>メンキョケンシャ</t>
    </rPh>
    <phoneticPr fontId="0"/>
  </si>
  <si>
    <r>
      <rPr>
        <sz val="11"/>
        <color theme="1"/>
        <rFont val="游ゴシック"/>
        <family val="3"/>
      </rPr>
      <t>共済事業に関する告知事項</t>
    </r>
    <rPh sb="0" eb="4">
      <t>キョウサイジギョウ</t>
    </rPh>
    <rPh sb="5" eb="6">
      <t>カン</t>
    </rPh>
    <rPh sb="8" eb="12">
      <t>コクチジコウ</t>
    </rPh>
    <phoneticPr fontId="0"/>
  </si>
  <si>
    <r>
      <rPr>
        <sz val="11"/>
        <color theme="1"/>
        <rFont val="游ゴシック"/>
        <family val="3"/>
      </rPr>
      <t>連絡先携帯等</t>
    </r>
    <rPh sb="0" eb="6">
      <t>レンラクサキケイタイトウ</t>
    </rPh>
    <phoneticPr fontId="0"/>
  </si>
  <si>
    <r>
      <rPr>
        <sz val="11"/>
        <color theme="1"/>
        <rFont val="游ゴシック"/>
        <family val="3"/>
      </rPr>
      <t>TEL</t>
    </r>
    <phoneticPr fontId="0"/>
  </si>
  <si>
    <r>
      <rPr>
        <sz val="11"/>
        <color theme="1"/>
        <rFont val="游ゴシック"/>
        <family val="3"/>
      </rPr>
      <t>法人・個人区分</t>
    </r>
    <phoneticPr fontId="0"/>
  </si>
  <si>
    <r>
      <rPr>
        <sz val="11"/>
        <color theme="1"/>
        <rFont val="游ゴシック"/>
        <family val="3"/>
      </rPr>
      <t>カナ</t>
    </r>
    <phoneticPr fontId="0"/>
  </si>
  <si>
    <r>
      <rPr>
        <sz val="11"/>
        <color theme="1"/>
        <rFont val="游ゴシック"/>
        <family val="3"/>
      </rPr>
      <t>免許回次</t>
    </r>
    <phoneticPr fontId="0"/>
  </si>
  <si>
    <r>
      <rPr>
        <sz val="11"/>
        <color theme="1"/>
        <rFont val="游ゴシック"/>
        <family val="3"/>
      </rPr>
      <t>事務所調査及び手続等連絡先</t>
    </r>
    <rPh sb="0" eb="6">
      <t>ジムショチョウサオヨ</t>
    </rPh>
    <rPh sb="7" eb="9">
      <t>テツヅキ</t>
    </rPh>
    <rPh sb="9" eb="10">
      <t>トウ</t>
    </rPh>
    <rPh sb="10" eb="13">
      <t>レンラクサキ</t>
    </rPh>
    <phoneticPr fontId="0"/>
  </si>
  <si>
    <r>
      <rPr>
        <sz val="11"/>
        <color theme="1"/>
        <rFont val="游ゴシック"/>
        <family val="3"/>
      </rPr>
      <t>免許の通知</t>
    </r>
    <phoneticPr fontId="0"/>
  </si>
  <si>
    <r>
      <rPr>
        <sz val="11"/>
        <color theme="1"/>
        <rFont val="游ゴシック"/>
        <family val="3"/>
      </rPr>
      <t>所在地</t>
    </r>
    <rPh sb="0" eb="3">
      <t>ショザイチ</t>
    </rPh>
    <phoneticPr fontId="0"/>
  </si>
  <si>
    <r>
      <rPr>
        <sz val="11"/>
        <color theme="1"/>
        <rFont val="游ゴシック"/>
        <family val="3"/>
      </rPr>
      <t>郵便番号</t>
    </r>
    <rPh sb="0" eb="4">
      <t>ユウビンバンゴウ</t>
    </rPh>
    <phoneticPr fontId="0"/>
  </si>
  <si>
    <r>
      <rPr>
        <sz val="11"/>
        <color theme="1"/>
        <rFont val="游ゴシック"/>
        <family val="3"/>
      </rPr>
      <t>担当者名</t>
    </r>
    <rPh sb="0" eb="3">
      <t>タントウシャ</t>
    </rPh>
    <rPh sb="3" eb="4">
      <t>メイ</t>
    </rPh>
    <phoneticPr fontId="0"/>
  </si>
  <si>
    <r>
      <rPr>
        <sz val="11"/>
        <color theme="1"/>
        <rFont val="游ゴシック"/>
        <family val="3"/>
      </rPr>
      <t>代表者の人数</t>
    </r>
    <phoneticPr fontId="0"/>
  </si>
  <si>
    <r>
      <rPr>
        <sz val="11"/>
        <color theme="1"/>
        <rFont val="游ゴシック"/>
        <family val="3"/>
      </rPr>
      <t>都道府県</t>
    </r>
    <rPh sb="0" eb="4">
      <t>トドウフケン</t>
    </rPh>
    <phoneticPr fontId="0"/>
  </si>
  <si>
    <r>
      <rPr>
        <sz val="11"/>
        <color theme="1"/>
        <rFont val="游ゴシック"/>
        <family val="3"/>
      </rPr>
      <t>免許年月日</t>
    </r>
    <rPh sb="0" eb="5">
      <t>メンキョネンガッピ</t>
    </rPh>
    <phoneticPr fontId="0"/>
  </si>
  <si>
    <r>
      <rPr>
        <sz val="11"/>
        <color theme="1"/>
        <rFont val="游ゴシック"/>
        <family val="3"/>
      </rPr>
      <t>審査結果等連絡先</t>
    </r>
    <rPh sb="0" eb="8">
      <t>シンサケッカトウレンラクサキ</t>
    </rPh>
    <phoneticPr fontId="0"/>
  </si>
  <si>
    <r>
      <rPr>
        <sz val="11"/>
        <color theme="1"/>
        <rFont val="游ゴシック"/>
        <family val="3"/>
      </rPr>
      <t>メールアドレス</t>
    </r>
    <phoneticPr fontId="0"/>
  </si>
  <si>
    <r>
      <rPr>
        <sz val="11"/>
        <color theme="1"/>
        <rFont val="游ゴシック"/>
        <family val="3"/>
      </rPr>
      <t>政令使用人の有無</t>
    </r>
    <phoneticPr fontId="0"/>
  </si>
  <si>
    <r>
      <rPr>
        <sz val="11"/>
        <color theme="1"/>
        <rFont val="游ゴシック"/>
        <family val="3"/>
      </rPr>
      <t>市区郡</t>
    </r>
    <rPh sb="0" eb="3">
      <t>シクグン</t>
    </rPh>
    <phoneticPr fontId="0"/>
  </si>
  <si>
    <r>
      <rPr>
        <sz val="11"/>
        <color theme="1"/>
        <rFont val="游ゴシック"/>
        <family val="3"/>
      </rPr>
      <t>免許有効期限</t>
    </r>
    <rPh sb="0" eb="6">
      <t>メンキョユウコウキゲン</t>
    </rPh>
    <phoneticPr fontId="0"/>
  </si>
  <si>
    <r>
      <rPr>
        <sz val="11"/>
        <color theme="1"/>
        <rFont val="游ゴシック"/>
        <family val="3"/>
      </rPr>
      <t>自</t>
    </r>
    <rPh sb="0" eb="1">
      <t>ジ</t>
    </rPh>
    <phoneticPr fontId="0"/>
  </si>
  <si>
    <r>
      <rPr>
        <sz val="11"/>
        <color theme="1"/>
        <rFont val="游ゴシック"/>
        <family val="3"/>
      </rPr>
      <t>代表者・政令使用人以外の専任取引士</t>
    </r>
    <phoneticPr fontId="0"/>
  </si>
  <si>
    <r>
      <rPr>
        <sz val="11"/>
        <color theme="1"/>
        <rFont val="游ゴシック"/>
        <family val="3"/>
      </rPr>
      <t>町村</t>
    </r>
    <rPh sb="0" eb="2">
      <t>チョウソン</t>
    </rPh>
    <phoneticPr fontId="0"/>
  </si>
  <si>
    <r>
      <rPr>
        <sz val="11"/>
        <color theme="1"/>
        <rFont val="游ゴシック"/>
        <family val="3"/>
      </rPr>
      <t>至</t>
    </r>
    <rPh sb="0" eb="1">
      <t>イタル</t>
    </rPh>
    <phoneticPr fontId="0"/>
  </si>
  <si>
    <r>
      <rPr>
        <sz val="11"/>
        <color theme="1"/>
        <rFont val="游ゴシック"/>
        <family val="3"/>
      </rPr>
      <t>提出者連絡先</t>
    </r>
    <rPh sb="0" eb="3">
      <t>テイシュツシャ</t>
    </rPh>
    <rPh sb="3" eb="6">
      <t>レンラクサキ</t>
    </rPh>
    <phoneticPr fontId="0"/>
  </si>
  <si>
    <r>
      <rPr>
        <sz val="11"/>
        <color theme="1"/>
        <rFont val="游ゴシック"/>
        <family val="3"/>
      </rPr>
      <t>供託</t>
    </r>
    <phoneticPr fontId="0"/>
  </si>
  <si>
    <r>
      <rPr>
        <sz val="11"/>
        <color theme="1"/>
        <rFont val="游ゴシック"/>
        <family val="3"/>
      </rPr>
      <t>番地</t>
    </r>
    <rPh sb="0" eb="2">
      <t>バンチ</t>
    </rPh>
    <phoneticPr fontId="0"/>
  </si>
  <si>
    <r>
      <rPr>
        <sz val="11"/>
        <color theme="1"/>
        <rFont val="游ゴシック"/>
        <family val="3"/>
      </rPr>
      <t>受付番号</t>
    </r>
    <rPh sb="0" eb="4">
      <t>ウケツケバンゴウ</t>
    </rPh>
    <phoneticPr fontId="0"/>
  </si>
  <si>
    <r>
      <rPr>
        <sz val="11"/>
        <color theme="1"/>
        <rFont val="游ゴシック"/>
        <family val="3"/>
      </rPr>
      <t>担当者名</t>
    </r>
    <rPh sb="0" eb="4">
      <t>タントウシャメイ</t>
    </rPh>
    <phoneticPr fontId="0"/>
  </si>
  <si>
    <r>
      <rPr>
        <sz val="11"/>
        <color theme="1"/>
        <rFont val="游ゴシック"/>
        <family val="3"/>
      </rPr>
      <t>行政庁届出年月日</t>
    </r>
    <phoneticPr fontId="0"/>
  </si>
  <si>
    <r>
      <rPr>
        <sz val="11"/>
        <color theme="1"/>
        <rFont val="游ゴシック"/>
        <family val="3"/>
      </rPr>
      <t>建物名</t>
    </r>
    <rPh sb="0" eb="3">
      <t>タテモノメイ</t>
    </rPh>
    <phoneticPr fontId="0"/>
  </si>
  <si>
    <r>
      <rPr>
        <sz val="11"/>
        <color theme="1"/>
        <rFont val="游ゴシック"/>
        <family val="3"/>
      </rPr>
      <t>免許申請日</t>
    </r>
    <rPh sb="0" eb="5">
      <t>メンキョシンセイビ</t>
    </rPh>
    <phoneticPr fontId="0"/>
  </si>
  <si>
    <r>
      <rPr>
        <sz val="11"/>
        <color theme="1"/>
        <rFont val="游ゴシック"/>
        <family val="3"/>
      </rPr>
      <t>依頼者との関係</t>
    </r>
    <rPh sb="0" eb="3">
      <t>イライシャ</t>
    </rPh>
    <rPh sb="5" eb="7">
      <t>カンケイ</t>
    </rPh>
    <phoneticPr fontId="0"/>
  </si>
  <si>
    <r>
      <rPr>
        <sz val="11"/>
        <color theme="1"/>
        <rFont val="游ゴシック"/>
        <family val="3"/>
      </rPr>
      <t>入力日</t>
    </r>
    <rPh sb="0" eb="3">
      <t>ニュウリョクビ</t>
    </rPh>
    <phoneticPr fontId="0"/>
  </si>
  <si>
    <r>
      <rPr>
        <sz val="11"/>
        <color theme="1"/>
        <rFont val="游ゴシック"/>
        <family val="3"/>
      </rPr>
      <t>従たる事務所の数</t>
    </r>
    <rPh sb="0" eb="1">
      <t>ジュウ</t>
    </rPh>
    <rPh sb="3" eb="6">
      <t>ジムショ</t>
    </rPh>
    <rPh sb="7" eb="8">
      <t>カズ</t>
    </rPh>
    <phoneticPr fontId="0"/>
  </si>
  <si>
    <r>
      <rPr>
        <sz val="11"/>
        <color theme="1"/>
        <rFont val="游ゴシック"/>
        <family val="3"/>
      </rPr>
      <t>FAX</t>
    </r>
    <phoneticPr fontId="0"/>
  </si>
  <si>
    <r>
      <rPr>
        <sz val="11"/>
        <color theme="1"/>
        <rFont val="游ゴシック"/>
        <family val="3"/>
      </rPr>
      <t>メールアドレス2</t>
    </r>
    <phoneticPr fontId="0"/>
  </si>
  <si>
    <r>
      <rPr>
        <sz val="11"/>
        <color theme="1"/>
        <rFont val="游ゴシック"/>
        <family val="3"/>
      </rPr>
      <t>法人</t>
    </r>
    <rPh sb="0" eb="2">
      <t>ホウジン</t>
    </rPh>
    <phoneticPr fontId="0"/>
  </si>
  <si>
    <r>
      <rPr>
        <sz val="11"/>
        <color theme="1"/>
        <rFont val="游ゴシック"/>
        <family val="3"/>
      </rPr>
      <t>法人設立年月日</t>
    </r>
    <rPh sb="0" eb="4">
      <t>ホウジンセツリツ</t>
    </rPh>
    <rPh sb="4" eb="7">
      <t>ネンガッピ</t>
    </rPh>
    <phoneticPr fontId="0"/>
  </si>
  <si>
    <r>
      <rPr>
        <sz val="11"/>
        <color theme="1"/>
        <rFont val="游ゴシック"/>
        <family val="3"/>
      </rPr>
      <t>資本金</t>
    </r>
    <rPh sb="0" eb="3">
      <t>シホンキン</t>
    </rPh>
    <phoneticPr fontId="0"/>
  </si>
  <si>
    <r>
      <rPr>
        <sz val="11"/>
        <color theme="1"/>
        <rFont val="游ゴシック"/>
        <family val="3"/>
      </rPr>
      <t>個人</t>
    </r>
    <rPh sb="0" eb="2">
      <t>コジン</t>
    </rPh>
    <phoneticPr fontId="0"/>
  </si>
  <si>
    <r>
      <rPr>
        <sz val="11"/>
        <color theme="1"/>
        <rFont val="游ゴシック"/>
        <family val="3"/>
      </rPr>
      <t>営業開始日</t>
    </r>
    <rPh sb="0" eb="2">
      <t>エイギョウ</t>
    </rPh>
    <rPh sb="2" eb="5">
      <t>カイシビ</t>
    </rPh>
    <phoneticPr fontId="0"/>
  </si>
  <si>
    <r>
      <rPr>
        <sz val="11"/>
        <color theme="1"/>
        <rFont val="游ゴシック"/>
        <family val="3"/>
      </rPr>
      <t>従業員数</t>
    </r>
    <rPh sb="0" eb="4">
      <t>ジュウギョウインスウ</t>
    </rPh>
    <phoneticPr fontId="0"/>
  </si>
  <si>
    <r>
      <rPr>
        <sz val="11"/>
        <color theme="1"/>
        <rFont val="游ゴシック"/>
        <family val="3"/>
      </rPr>
      <t>事業の種類</t>
    </r>
    <rPh sb="0" eb="2">
      <t>ジギョウ</t>
    </rPh>
    <rPh sb="3" eb="5">
      <t>シュルイ</t>
    </rPh>
    <phoneticPr fontId="0"/>
  </si>
  <si>
    <r>
      <rPr>
        <sz val="11"/>
        <color theme="1"/>
        <rFont val="游ゴシック"/>
        <family val="3"/>
      </rPr>
      <t>最寄り駅</t>
    </r>
    <rPh sb="0" eb="2">
      <t>モヨ</t>
    </rPh>
    <rPh sb="3" eb="4">
      <t>エキ</t>
    </rPh>
    <phoneticPr fontId="0"/>
  </si>
  <si>
    <r>
      <rPr>
        <sz val="11"/>
        <color theme="1"/>
        <rFont val="游ゴシック"/>
        <family val="3"/>
      </rPr>
      <t>沿線</t>
    </r>
    <rPh sb="0" eb="2">
      <t>エンセン</t>
    </rPh>
    <phoneticPr fontId="0"/>
  </si>
  <si>
    <r>
      <rPr>
        <sz val="11"/>
        <color theme="1"/>
        <rFont val="游ゴシック"/>
        <family val="3"/>
      </rPr>
      <t>駅</t>
    </r>
    <rPh sb="0" eb="1">
      <t>エキ</t>
    </rPh>
    <phoneticPr fontId="0"/>
  </si>
  <si>
    <r>
      <rPr>
        <sz val="11"/>
        <color theme="1"/>
        <rFont val="游ゴシック"/>
        <family val="3"/>
      </rPr>
      <t>徒歩</t>
    </r>
    <rPh sb="0" eb="2">
      <t>トホ</t>
    </rPh>
    <phoneticPr fontId="0"/>
  </si>
  <si>
    <r>
      <rPr>
        <sz val="11"/>
        <color theme="1"/>
        <rFont val="游ゴシック"/>
        <family val="3"/>
      </rPr>
      <t>氏名</t>
    </r>
    <rPh sb="0" eb="2">
      <t>シメイ</t>
    </rPh>
    <phoneticPr fontId="0"/>
  </si>
  <si>
    <r>
      <rPr>
        <sz val="11"/>
        <color theme="1"/>
        <rFont val="游ゴシック"/>
        <family val="3"/>
      </rPr>
      <t>性別</t>
    </r>
    <rPh sb="0" eb="2">
      <t>セイベツ</t>
    </rPh>
    <phoneticPr fontId="0"/>
  </si>
  <si>
    <r>
      <rPr>
        <sz val="11"/>
        <color theme="1"/>
        <rFont val="游ゴシック"/>
        <family val="3"/>
      </rPr>
      <t>生年月日</t>
    </r>
    <rPh sb="0" eb="4">
      <t>セイネンガッピ</t>
    </rPh>
    <phoneticPr fontId="0"/>
  </si>
  <si>
    <r>
      <rPr>
        <sz val="11"/>
        <color theme="1"/>
        <rFont val="游ゴシック"/>
        <family val="3"/>
      </rPr>
      <t>肩書き</t>
    </r>
    <rPh sb="0" eb="2">
      <t>カタガ</t>
    </rPh>
    <phoneticPr fontId="0"/>
  </si>
  <si>
    <r>
      <rPr>
        <sz val="11"/>
        <color theme="1"/>
        <rFont val="游ゴシック"/>
        <family val="3"/>
      </rPr>
      <t>現住所</t>
    </r>
    <rPh sb="0" eb="3">
      <t>ゲンジュウショ</t>
    </rPh>
    <phoneticPr fontId="0"/>
  </si>
  <si>
    <r>
      <rPr>
        <sz val="11"/>
        <color theme="1"/>
        <rFont val="游ゴシック"/>
        <family val="3"/>
      </rPr>
      <t>旧姓表記</t>
    </r>
    <rPh sb="0" eb="4">
      <t>キュウセイヒョウキ</t>
    </rPh>
    <phoneticPr fontId="0"/>
  </si>
  <si>
    <t>漢字（旧姓＋名前）</t>
    <phoneticPr fontId="0"/>
  </si>
  <si>
    <t>カナ（旧姓＋名前）</t>
    <phoneticPr fontId="0"/>
  </si>
  <si>
    <t>漢字（現姓＋名前）</t>
    <phoneticPr fontId="0"/>
  </si>
  <si>
    <t>カナ（現姓＋名前）</t>
    <phoneticPr fontId="0"/>
  </si>
  <si>
    <r>
      <rPr>
        <sz val="11"/>
        <color theme="1"/>
        <rFont val="游ゴシック"/>
        <family val="3"/>
      </rPr>
      <t>その他</t>
    </r>
    <rPh sb="2" eb="3">
      <t>タ</t>
    </rPh>
    <phoneticPr fontId="0"/>
  </si>
  <si>
    <r>
      <rPr>
        <sz val="11"/>
        <color theme="1"/>
        <rFont val="游ゴシック"/>
        <family val="3"/>
      </rPr>
      <t>国内・国外</t>
    </r>
    <rPh sb="0" eb="2">
      <t>コクナイ</t>
    </rPh>
    <rPh sb="3" eb="5">
      <t>コクガイ</t>
    </rPh>
    <phoneticPr fontId="0"/>
  </si>
  <si>
    <r>
      <rPr>
        <sz val="11"/>
        <color theme="1"/>
        <rFont val="游ゴシック"/>
        <family val="3"/>
      </rPr>
      <t>国外</t>
    </r>
    <rPh sb="0" eb="2">
      <t>コクガイ</t>
    </rPh>
    <phoneticPr fontId="0"/>
  </si>
  <si>
    <r>
      <rPr>
        <sz val="11"/>
        <color theme="1"/>
        <rFont val="游ゴシック"/>
        <family val="3"/>
      </rPr>
      <t>代表者</t>
    </r>
    <rPh sb="0" eb="3">
      <t>ダイヒョウシャ</t>
    </rPh>
    <phoneticPr fontId="0"/>
  </si>
  <si>
    <r>
      <rPr>
        <sz val="11"/>
        <color theme="1"/>
        <rFont val="游ゴシック"/>
        <family val="3"/>
      </rPr>
      <t>代表者2</t>
    </r>
    <rPh sb="0" eb="3">
      <t>ダイヒョウシャ</t>
    </rPh>
    <phoneticPr fontId="0"/>
  </si>
  <si>
    <r>
      <rPr>
        <sz val="11"/>
        <color theme="1"/>
        <rFont val="游ゴシック"/>
        <family val="3"/>
      </rPr>
      <t>政令使用人</t>
    </r>
    <rPh sb="0" eb="5">
      <t>セイレイシヨウニン</t>
    </rPh>
    <phoneticPr fontId="0"/>
  </si>
  <si>
    <r>
      <rPr>
        <sz val="11"/>
        <color theme="1"/>
        <rFont val="游ゴシック"/>
        <family val="3"/>
      </rPr>
      <t>登録番号</t>
    </r>
    <rPh sb="0" eb="4">
      <t>トウロクバンゴウ</t>
    </rPh>
    <phoneticPr fontId="0"/>
  </si>
  <si>
    <r>
      <rPr>
        <sz val="11"/>
        <color theme="1"/>
        <rFont val="游ゴシック"/>
        <family val="3"/>
      </rPr>
      <t>登録年月日</t>
    </r>
    <rPh sb="0" eb="5">
      <t>トウロクネンガッピ</t>
    </rPh>
    <phoneticPr fontId="0"/>
  </si>
  <si>
    <t>町村</t>
    <rPh sb="0" eb="2">
      <t>チョウソン</t>
    </rPh>
    <phoneticPr fontId="0"/>
  </si>
  <si>
    <t>番地</t>
    <rPh sb="0" eb="2">
      <t>バンチ</t>
    </rPh>
    <phoneticPr fontId="0"/>
  </si>
  <si>
    <t>建物名</t>
    <rPh sb="0" eb="3">
      <t>タテモノメイ</t>
    </rPh>
    <phoneticPr fontId="0"/>
  </si>
  <si>
    <r>
      <rPr>
        <sz val="11"/>
        <color theme="1"/>
        <rFont val="游ゴシック"/>
        <family val="3"/>
      </rPr>
      <t>専任取引士</t>
    </r>
    <r>
      <rPr>
        <sz val="11"/>
        <color theme="1"/>
        <rFont val="游ゴシック"/>
        <family val="3"/>
        <charset val="128"/>
      </rPr>
      <t>1</t>
    </r>
    <rPh sb="0" eb="5">
      <t>センニントリヒキシ</t>
    </rPh>
    <phoneticPr fontId="0"/>
  </si>
  <si>
    <t>専任取引士2</t>
    <rPh sb="0" eb="5">
      <t>センニントリヒキシ</t>
    </rPh>
    <phoneticPr fontId="0"/>
  </si>
  <si>
    <r>
      <rPr>
        <sz val="11"/>
        <color theme="1"/>
        <rFont val="游ゴシック"/>
        <family val="3"/>
      </rPr>
      <t>専任取引士</t>
    </r>
    <r>
      <rPr>
        <sz val="11"/>
        <color theme="1"/>
        <rFont val="游ゴシック"/>
        <family val="3"/>
        <charset val="128"/>
      </rPr>
      <t>3</t>
    </r>
    <r>
      <rPr>
        <sz val="11"/>
        <color theme="1"/>
        <rFont val="ＭＳ Ｐゴシック"/>
        <family val="2"/>
        <charset val="128"/>
        <scheme val="minor"/>
      </rPr>
      <t/>
    </r>
    <rPh sb="0" eb="5">
      <t>センニントリヒキシ</t>
    </rPh>
    <phoneticPr fontId="0"/>
  </si>
  <si>
    <t>専任取引士4</t>
    <rPh sb="0" eb="5">
      <t>センニントリヒキシ</t>
    </rPh>
    <phoneticPr fontId="0"/>
  </si>
  <si>
    <r>
      <rPr>
        <sz val="11"/>
        <color theme="1"/>
        <rFont val="游ゴシック"/>
        <family val="3"/>
      </rPr>
      <t>専任取引士</t>
    </r>
    <r>
      <rPr>
        <sz val="11"/>
        <color theme="1"/>
        <rFont val="游ゴシック"/>
        <family val="3"/>
        <charset val="128"/>
      </rPr>
      <t>5</t>
    </r>
    <r>
      <rPr>
        <sz val="11"/>
        <color theme="1"/>
        <rFont val="ＭＳ Ｐゴシック"/>
        <family val="2"/>
        <charset val="128"/>
        <scheme val="minor"/>
      </rPr>
      <t/>
    </r>
    <rPh sb="0" eb="5">
      <t>センニントリヒキシ</t>
    </rPh>
    <phoneticPr fontId="0"/>
  </si>
  <si>
    <t>専任取引士6</t>
    <rPh sb="0" eb="5">
      <t>センニントリヒキシ</t>
    </rPh>
    <phoneticPr fontId="0"/>
  </si>
  <si>
    <r>
      <rPr>
        <sz val="11"/>
        <color theme="1"/>
        <rFont val="游ゴシック"/>
        <family val="3"/>
      </rPr>
      <t>専任取引士</t>
    </r>
    <r>
      <rPr>
        <sz val="11"/>
        <color theme="1"/>
        <rFont val="游ゴシック"/>
        <family val="3"/>
        <charset val="128"/>
      </rPr>
      <t>7</t>
    </r>
    <r>
      <rPr>
        <sz val="11"/>
        <color theme="1"/>
        <rFont val="ＭＳ Ｐゴシック"/>
        <family val="2"/>
        <charset val="128"/>
        <scheme val="minor"/>
      </rPr>
      <t/>
    </r>
    <rPh sb="0" eb="5">
      <t>センニントリヒキシ</t>
    </rPh>
    <phoneticPr fontId="0"/>
  </si>
  <si>
    <t>専任取引士8</t>
    <rPh sb="0" eb="5">
      <t>センニントリヒキシ</t>
    </rPh>
    <phoneticPr fontId="0"/>
  </si>
  <si>
    <r>
      <rPr>
        <sz val="11"/>
        <color theme="1"/>
        <rFont val="游ゴシック"/>
        <family val="3"/>
      </rPr>
      <t>専任取引士</t>
    </r>
    <r>
      <rPr>
        <sz val="11"/>
        <color theme="1"/>
        <rFont val="游ゴシック"/>
        <family val="3"/>
        <charset val="128"/>
      </rPr>
      <t>9</t>
    </r>
    <r>
      <rPr>
        <sz val="11"/>
        <color theme="1"/>
        <rFont val="ＭＳ Ｐゴシック"/>
        <family val="2"/>
        <charset val="128"/>
        <scheme val="minor"/>
      </rPr>
      <t/>
    </r>
    <rPh sb="0" eb="5">
      <t>センニントリヒキシ</t>
    </rPh>
    <phoneticPr fontId="0"/>
  </si>
  <si>
    <t>専任取引士10</t>
    <rPh sb="0" eb="5">
      <t>センニントリヒキシ</t>
    </rPh>
    <phoneticPr fontId="0"/>
  </si>
  <si>
    <r>
      <rPr>
        <sz val="11"/>
        <color theme="1"/>
        <rFont val="游ゴシック"/>
        <family val="3"/>
      </rPr>
      <t>専任取引士</t>
    </r>
    <r>
      <rPr>
        <sz val="11"/>
        <color theme="1"/>
        <rFont val="游ゴシック"/>
        <family val="3"/>
        <charset val="128"/>
      </rPr>
      <t>11</t>
    </r>
    <r>
      <rPr>
        <sz val="11"/>
        <color theme="1"/>
        <rFont val="ＭＳ Ｐゴシック"/>
        <family val="2"/>
        <charset val="128"/>
        <scheme val="minor"/>
      </rPr>
      <t/>
    </r>
    <rPh sb="0" eb="5">
      <t>センニントリヒキシ</t>
    </rPh>
    <phoneticPr fontId="0"/>
  </si>
  <si>
    <t>専任取引士12</t>
    <rPh sb="0" eb="5">
      <t>センニントリヒキシ</t>
    </rPh>
    <phoneticPr fontId="0"/>
  </si>
  <si>
    <r>
      <rPr>
        <sz val="11"/>
        <color theme="1"/>
        <rFont val="游ゴシック"/>
        <family val="3"/>
      </rPr>
      <t>専任取引士</t>
    </r>
    <r>
      <rPr>
        <sz val="11"/>
        <color theme="1"/>
        <rFont val="游ゴシック"/>
        <family val="3"/>
        <charset val="128"/>
      </rPr>
      <t>13</t>
    </r>
    <r>
      <rPr>
        <sz val="11"/>
        <color theme="1"/>
        <rFont val="ＭＳ Ｐゴシック"/>
        <family val="2"/>
        <charset val="128"/>
        <scheme val="minor"/>
      </rPr>
      <t/>
    </r>
    <rPh sb="0" eb="5">
      <t>センニントリヒキシ</t>
    </rPh>
    <phoneticPr fontId="0"/>
  </si>
  <si>
    <t>専任取引士14</t>
    <rPh sb="0" eb="5">
      <t>センニントリヒキシ</t>
    </rPh>
    <phoneticPr fontId="0"/>
  </si>
  <si>
    <r>
      <rPr>
        <sz val="11"/>
        <color theme="1"/>
        <rFont val="游ゴシック"/>
        <family val="3"/>
      </rPr>
      <t>専任取引士</t>
    </r>
    <r>
      <rPr>
        <sz val="11"/>
        <color theme="1"/>
        <rFont val="游ゴシック"/>
        <family val="3"/>
        <charset val="128"/>
      </rPr>
      <t>15</t>
    </r>
    <r>
      <rPr>
        <sz val="11"/>
        <color theme="1"/>
        <rFont val="ＭＳ Ｐゴシック"/>
        <family val="2"/>
        <charset val="128"/>
        <scheme val="minor"/>
      </rPr>
      <t/>
    </r>
    <rPh sb="0" eb="5">
      <t>センニントリヒキシ</t>
    </rPh>
    <phoneticPr fontId="0"/>
  </si>
  <si>
    <t>専任取引士16</t>
    <rPh sb="0" eb="5">
      <t>センニントリヒキシ</t>
    </rPh>
    <phoneticPr fontId="0"/>
  </si>
  <si>
    <r>
      <rPr>
        <sz val="11"/>
        <color theme="1"/>
        <rFont val="游ゴシック"/>
        <family val="3"/>
      </rPr>
      <t>専任取引士</t>
    </r>
    <r>
      <rPr>
        <sz val="11"/>
        <color theme="1"/>
        <rFont val="游ゴシック"/>
        <family val="3"/>
        <charset val="128"/>
      </rPr>
      <t>17</t>
    </r>
    <r>
      <rPr>
        <sz val="11"/>
        <color theme="1"/>
        <rFont val="ＭＳ Ｐゴシック"/>
        <family val="2"/>
        <charset val="128"/>
        <scheme val="minor"/>
      </rPr>
      <t/>
    </r>
    <rPh sb="0" eb="5">
      <t>センニントリヒキシ</t>
    </rPh>
    <phoneticPr fontId="0"/>
  </si>
  <si>
    <t>専任取引士18</t>
    <rPh sb="0" eb="5">
      <t>センニントリヒキシ</t>
    </rPh>
    <phoneticPr fontId="0"/>
  </si>
  <si>
    <r>
      <rPr>
        <sz val="11"/>
        <color theme="1"/>
        <rFont val="游ゴシック"/>
        <family val="3"/>
      </rPr>
      <t>専任取引士</t>
    </r>
    <r>
      <rPr>
        <sz val="11"/>
        <color theme="1"/>
        <rFont val="游ゴシック"/>
        <family val="3"/>
        <charset val="128"/>
      </rPr>
      <t>19</t>
    </r>
    <r>
      <rPr>
        <sz val="11"/>
        <color theme="1"/>
        <rFont val="ＭＳ Ｐゴシック"/>
        <family val="2"/>
        <charset val="128"/>
        <scheme val="minor"/>
      </rPr>
      <t/>
    </r>
    <rPh sb="0" eb="5">
      <t>センニントリヒキシ</t>
    </rPh>
    <phoneticPr fontId="0"/>
  </si>
  <si>
    <t>専任取引士20</t>
    <rPh sb="0" eb="5">
      <t>センニントリヒキシ</t>
    </rPh>
    <phoneticPr fontId="0"/>
  </si>
  <si>
    <r>
      <rPr>
        <sz val="11"/>
        <color theme="1"/>
        <rFont val="游ゴシック"/>
        <family val="3"/>
      </rPr>
      <t>専任取引士</t>
    </r>
    <r>
      <rPr>
        <sz val="11"/>
        <color theme="1"/>
        <rFont val="游ゴシック"/>
        <family val="3"/>
        <charset val="128"/>
      </rPr>
      <t>21</t>
    </r>
    <r>
      <rPr>
        <sz val="11"/>
        <color theme="1"/>
        <rFont val="ＭＳ Ｐゴシック"/>
        <family val="2"/>
        <charset val="128"/>
        <scheme val="minor"/>
      </rPr>
      <t/>
    </r>
    <rPh sb="0" eb="5">
      <t>センニントリヒキシ</t>
    </rPh>
    <phoneticPr fontId="0"/>
  </si>
  <si>
    <t>専任取引士22</t>
    <rPh sb="0" eb="5">
      <t>センニントリヒキシ</t>
    </rPh>
    <phoneticPr fontId="0"/>
  </si>
  <si>
    <r>
      <rPr>
        <sz val="11"/>
        <color theme="1"/>
        <rFont val="游ゴシック"/>
        <family val="3"/>
      </rPr>
      <t>専任取引士</t>
    </r>
    <r>
      <rPr>
        <sz val="11"/>
        <color theme="1"/>
        <rFont val="游ゴシック"/>
        <family val="3"/>
        <charset val="128"/>
      </rPr>
      <t>23</t>
    </r>
    <r>
      <rPr>
        <sz val="11"/>
        <color theme="1"/>
        <rFont val="ＭＳ Ｐゴシック"/>
        <family val="2"/>
        <charset val="128"/>
        <scheme val="minor"/>
      </rPr>
      <t/>
    </r>
    <rPh sb="0" eb="5">
      <t>センニントリヒキシ</t>
    </rPh>
    <phoneticPr fontId="0"/>
  </si>
  <si>
    <t>専任取引士24</t>
    <rPh sb="0" eb="5">
      <t>センニントリヒキシ</t>
    </rPh>
    <phoneticPr fontId="0"/>
  </si>
  <si>
    <r>
      <rPr>
        <sz val="11"/>
        <color theme="1"/>
        <rFont val="游ゴシック"/>
        <family val="3"/>
      </rPr>
      <t>専任取引士</t>
    </r>
    <r>
      <rPr>
        <sz val="11"/>
        <color theme="1"/>
        <rFont val="游ゴシック"/>
        <family val="3"/>
        <charset val="128"/>
      </rPr>
      <t>25</t>
    </r>
    <r>
      <rPr>
        <sz val="11"/>
        <color theme="1"/>
        <rFont val="ＭＳ Ｐゴシック"/>
        <family val="2"/>
        <charset val="128"/>
        <scheme val="minor"/>
      </rPr>
      <t/>
    </r>
    <rPh sb="0" eb="5">
      <t>センニントリヒキシ</t>
    </rPh>
    <phoneticPr fontId="0"/>
  </si>
  <si>
    <t>専任取引士26</t>
    <rPh sb="0" eb="5">
      <t>センニントリヒキシ</t>
    </rPh>
    <phoneticPr fontId="0"/>
  </si>
  <si>
    <r>
      <rPr>
        <sz val="11"/>
        <color theme="1"/>
        <rFont val="游ゴシック"/>
        <family val="3"/>
      </rPr>
      <t>専任取引士</t>
    </r>
    <r>
      <rPr>
        <sz val="11"/>
        <color theme="1"/>
        <rFont val="游ゴシック"/>
        <family val="3"/>
        <charset val="128"/>
      </rPr>
      <t>27</t>
    </r>
    <r>
      <rPr>
        <sz val="11"/>
        <color theme="1"/>
        <rFont val="ＭＳ Ｐゴシック"/>
        <family val="2"/>
        <charset val="128"/>
        <scheme val="minor"/>
      </rPr>
      <t/>
    </r>
    <rPh sb="0" eb="5">
      <t>センニントリヒキシ</t>
    </rPh>
    <phoneticPr fontId="0"/>
  </si>
  <si>
    <t>専任取引士28</t>
    <rPh sb="0" eb="5">
      <t>センニントリヒキシ</t>
    </rPh>
    <phoneticPr fontId="0"/>
  </si>
  <si>
    <r>
      <rPr>
        <sz val="11"/>
        <color theme="1"/>
        <rFont val="游ゴシック"/>
        <family val="3"/>
      </rPr>
      <t>専任取引士</t>
    </r>
    <r>
      <rPr>
        <sz val="11"/>
        <color theme="1"/>
        <rFont val="游ゴシック"/>
        <family val="3"/>
        <charset val="128"/>
      </rPr>
      <t>29</t>
    </r>
    <r>
      <rPr>
        <sz val="11"/>
        <color theme="1"/>
        <rFont val="ＭＳ Ｐゴシック"/>
        <family val="2"/>
        <charset val="128"/>
        <scheme val="minor"/>
      </rPr>
      <t/>
    </r>
    <rPh sb="0" eb="5">
      <t>センニントリヒキシ</t>
    </rPh>
    <phoneticPr fontId="0"/>
  </si>
  <si>
    <t>専任取引士30</t>
    <rPh sb="0" eb="5">
      <t>センニントリヒキシ</t>
    </rPh>
    <phoneticPr fontId="0"/>
  </si>
  <si>
    <r>
      <rPr>
        <sz val="11"/>
        <color theme="1"/>
        <rFont val="游ゴシック"/>
        <family val="3"/>
      </rPr>
      <t>専任取引士</t>
    </r>
    <r>
      <rPr>
        <sz val="11"/>
        <color theme="1"/>
        <rFont val="游ゴシック"/>
        <family val="3"/>
        <charset val="128"/>
      </rPr>
      <t>31</t>
    </r>
    <r>
      <rPr>
        <sz val="11"/>
        <color theme="1"/>
        <rFont val="ＭＳ Ｐゴシック"/>
        <family val="2"/>
        <charset val="128"/>
        <scheme val="minor"/>
      </rPr>
      <t/>
    </r>
    <rPh sb="0" eb="5">
      <t>センニントリヒキシ</t>
    </rPh>
    <phoneticPr fontId="0"/>
  </si>
  <si>
    <t>専任取引士32</t>
    <rPh sb="0" eb="5">
      <t>センニントリヒキシ</t>
    </rPh>
    <phoneticPr fontId="0"/>
  </si>
  <si>
    <r>
      <rPr>
        <sz val="11"/>
        <color theme="1"/>
        <rFont val="游ゴシック"/>
        <family val="3"/>
      </rPr>
      <t>専任取引士</t>
    </r>
    <r>
      <rPr>
        <sz val="11"/>
        <color theme="1"/>
        <rFont val="游ゴシック"/>
        <family val="3"/>
        <charset val="128"/>
      </rPr>
      <t>33</t>
    </r>
    <r>
      <rPr>
        <sz val="11"/>
        <color theme="1"/>
        <rFont val="ＭＳ Ｐゴシック"/>
        <family val="2"/>
        <charset val="128"/>
        <scheme val="minor"/>
      </rPr>
      <t/>
    </r>
    <rPh sb="0" eb="5">
      <t>センニントリヒキシ</t>
    </rPh>
    <phoneticPr fontId="0"/>
  </si>
  <si>
    <t>専任取引士34</t>
    <rPh sb="0" eb="5">
      <t>センニントリヒキシ</t>
    </rPh>
    <phoneticPr fontId="0"/>
  </si>
  <si>
    <r>
      <rPr>
        <sz val="11"/>
        <color theme="1"/>
        <rFont val="游ゴシック"/>
        <family val="3"/>
      </rPr>
      <t>専任取引士</t>
    </r>
    <r>
      <rPr>
        <sz val="11"/>
        <color theme="1"/>
        <rFont val="游ゴシック"/>
        <family val="3"/>
        <charset val="128"/>
      </rPr>
      <t>35</t>
    </r>
    <r>
      <rPr>
        <sz val="11"/>
        <color theme="1"/>
        <rFont val="ＭＳ Ｐゴシック"/>
        <family val="2"/>
        <charset val="128"/>
        <scheme val="minor"/>
      </rPr>
      <t/>
    </r>
    <rPh sb="0" eb="5">
      <t>センニントリヒキシ</t>
    </rPh>
    <phoneticPr fontId="0"/>
  </si>
  <si>
    <t>専任取引士36</t>
    <rPh sb="0" eb="5">
      <t>センニントリヒキシ</t>
    </rPh>
    <phoneticPr fontId="0"/>
  </si>
  <si>
    <r>
      <rPr>
        <sz val="11"/>
        <color theme="1"/>
        <rFont val="游ゴシック"/>
        <family val="3"/>
      </rPr>
      <t>専任取引士</t>
    </r>
    <r>
      <rPr>
        <sz val="11"/>
        <color theme="1"/>
        <rFont val="游ゴシック"/>
        <family val="3"/>
        <charset val="128"/>
      </rPr>
      <t>37</t>
    </r>
    <r>
      <rPr>
        <sz val="11"/>
        <color theme="1"/>
        <rFont val="ＭＳ Ｐゴシック"/>
        <family val="2"/>
        <charset val="128"/>
        <scheme val="minor"/>
      </rPr>
      <t/>
    </r>
    <rPh sb="0" eb="5">
      <t>センニントリヒキシ</t>
    </rPh>
    <phoneticPr fontId="0"/>
  </si>
  <si>
    <t>専任取引士38</t>
    <rPh sb="0" eb="5">
      <t>センニントリヒキシ</t>
    </rPh>
    <phoneticPr fontId="0"/>
  </si>
  <si>
    <r>
      <rPr>
        <sz val="11"/>
        <color theme="1"/>
        <rFont val="游ゴシック"/>
        <family val="3"/>
      </rPr>
      <t>専任取引士</t>
    </r>
    <r>
      <rPr>
        <sz val="11"/>
        <color theme="1"/>
        <rFont val="游ゴシック"/>
        <family val="3"/>
        <charset val="128"/>
      </rPr>
      <t>39</t>
    </r>
    <r>
      <rPr>
        <sz val="11"/>
        <color theme="1"/>
        <rFont val="ＭＳ Ｐゴシック"/>
        <family val="2"/>
        <charset val="128"/>
        <scheme val="minor"/>
      </rPr>
      <t/>
    </r>
    <rPh sb="0" eb="5">
      <t>センニントリヒキシ</t>
    </rPh>
    <phoneticPr fontId="0"/>
  </si>
  <si>
    <t>専任取引士40</t>
    <rPh sb="0" eb="5">
      <t>センニントリヒキシ</t>
    </rPh>
    <phoneticPr fontId="0"/>
  </si>
  <si>
    <r>
      <rPr>
        <sz val="11"/>
        <color theme="1"/>
        <rFont val="游ゴシック"/>
        <family val="3"/>
      </rPr>
      <t>専任取引士</t>
    </r>
    <r>
      <rPr>
        <sz val="11"/>
        <color theme="1"/>
        <rFont val="游ゴシック"/>
        <family val="3"/>
        <charset val="128"/>
      </rPr>
      <t>41</t>
    </r>
    <r>
      <rPr>
        <sz val="11"/>
        <color theme="1"/>
        <rFont val="ＭＳ Ｐゴシック"/>
        <family val="2"/>
        <charset val="128"/>
        <scheme val="minor"/>
      </rPr>
      <t/>
    </r>
    <rPh sb="0" eb="5">
      <t>センニントリヒキシ</t>
    </rPh>
    <phoneticPr fontId="0"/>
  </si>
  <si>
    <t>専任取引士42</t>
    <rPh sb="0" eb="5">
      <t>センニントリヒキシ</t>
    </rPh>
    <phoneticPr fontId="0"/>
  </si>
  <si>
    <r>
      <rPr>
        <sz val="11"/>
        <color theme="1"/>
        <rFont val="游ゴシック"/>
        <family val="3"/>
      </rPr>
      <t>専任取引士</t>
    </r>
    <r>
      <rPr>
        <sz val="11"/>
        <color theme="1"/>
        <rFont val="游ゴシック"/>
        <family val="3"/>
        <charset val="128"/>
      </rPr>
      <t>43</t>
    </r>
    <r>
      <rPr>
        <sz val="11"/>
        <color theme="1"/>
        <rFont val="ＭＳ Ｐゴシック"/>
        <family val="2"/>
        <charset val="128"/>
        <scheme val="minor"/>
      </rPr>
      <t/>
    </r>
    <rPh sb="0" eb="5">
      <t>センニントリヒキシ</t>
    </rPh>
    <phoneticPr fontId="0"/>
  </si>
  <si>
    <t>専任取引士44</t>
    <rPh sb="0" eb="5">
      <t>センニントリヒキシ</t>
    </rPh>
    <phoneticPr fontId="0"/>
  </si>
  <si>
    <r>
      <rPr>
        <sz val="11"/>
        <color theme="1"/>
        <rFont val="游ゴシック"/>
        <family val="3"/>
      </rPr>
      <t>専任取引士</t>
    </r>
    <r>
      <rPr>
        <sz val="11"/>
        <color theme="1"/>
        <rFont val="游ゴシック"/>
        <family val="3"/>
        <charset val="128"/>
      </rPr>
      <t>45</t>
    </r>
    <r>
      <rPr>
        <sz val="11"/>
        <color theme="1"/>
        <rFont val="ＭＳ Ｐゴシック"/>
        <family val="2"/>
        <charset val="128"/>
        <scheme val="minor"/>
      </rPr>
      <t/>
    </r>
    <rPh sb="0" eb="5">
      <t>センニントリヒキシ</t>
    </rPh>
    <phoneticPr fontId="0"/>
  </si>
  <si>
    <t>専任取引士46</t>
    <rPh sb="0" eb="5">
      <t>センニントリヒキシ</t>
    </rPh>
    <phoneticPr fontId="0"/>
  </si>
  <si>
    <r>
      <rPr>
        <sz val="11"/>
        <color theme="1"/>
        <rFont val="游ゴシック"/>
        <family val="3"/>
      </rPr>
      <t>専任取引士</t>
    </r>
    <r>
      <rPr>
        <sz val="11"/>
        <color theme="1"/>
        <rFont val="游ゴシック"/>
        <family val="3"/>
        <charset val="128"/>
      </rPr>
      <t>47</t>
    </r>
    <r>
      <rPr>
        <sz val="11"/>
        <color theme="1"/>
        <rFont val="ＭＳ Ｐゴシック"/>
        <family val="2"/>
        <charset val="128"/>
        <scheme val="minor"/>
      </rPr>
      <t/>
    </r>
    <rPh sb="0" eb="5">
      <t>センニントリヒキシ</t>
    </rPh>
    <phoneticPr fontId="0"/>
  </si>
  <si>
    <t>専任取引士48</t>
    <rPh sb="0" eb="5">
      <t>センニントリヒキシ</t>
    </rPh>
    <phoneticPr fontId="0"/>
  </si>
  <si>
    <r>
      <rPr>
        <sz val="11"/>
        <color theme="1"/>
        <rFont val="游ゴシック"/>
        <family val="3"/>
      </rPr>
      <t>専任取引士</t>
    </r>
    <r>
      <rPr>
        <sz val="11"/>
        <color theme="1"/>
        <rFont val="游ゴシック"/>
        <family val="3"/>
        <charset val="128"/>
      </rPr>
      <t>49</t>
    </r>
    <r>
      <rPr>
        <sz val="11"/>
        <color theme="1"/>
        <rFont val="ＭＳ Ｐゴシック"/>
        <family val="2"/>
        <charset val="128"/>
        <scheme val="minor"/>
      </rPr>
      <t/>
    </r>
    <rPh sb="0" eb="5">
      <t>センニントリヒキシ</t>
    </rPh>
    <phoneticPr fontId="0"/>
  </si>
  <si>
    <t>専任取引士50</t>
    <rPh sb="0" eb="5">
      <t>センニントリヒキシ</t>
    </rPh>
    <phoneticPr fontId="0"/>
  </si>
  <si>
    <r>
      <rPr>
        <sz val="11"/>
        <color theme="1"/>
        <rFont val="游ゴシック"/>
        <family val="3"/>
      </rPr>
      <t>専任取引士</t>
    </r>
    <r>
      <rPr>
        <sz val="11"/>
        <color theme="1"/>
        <rFont val="游ゴシック"/>
        <family val="3"/>
        <charset val="128"/>
      </rPr>
      <t>51</t>
    </r>
    <r>
      <rPr>
        <sz val="11"/>
        <color theme="1"/>
        <rFont val="ＭＳ Ｐゴシック"/>
        <family val="2"/>
        <charset val="128"/>
        <scheme val="minor"/>
      </rPr>
      <t/>
    </r>
    <rPh sb="0" eb="5">
      <t>センニントリヒキシ</t>
    </rPh>
    <phoneticPr fontId="0"/>
  </si>
  <si>
    <t>専任取引士52</t>
    <rPh sb="0" eb="5">
      <t>センニントリヒキシ</t>
    </rPh>
    <phoneticPr fontId="0"/>
  </si>
  <si>
    <r>
      <rPr>
        <sz val="11"/>
        <color theme="1"/>
        <rFont val="游ゴシック"/>
        <family val="3"/>
      </rPr>
      <t>専任取引士</t>
    </r>
    <r>
      <rPr>
        <sz val="11"/>
        <color theme="1"/>
        <rFont val="游ゴシック"/>
        <family val="3"/>
        <charset val="128"/>
      </rPr>
      <t>53</t>
    </r>
    <r>
      <rPr>
        <sz val="11"/>
        <color theme="1"/>
        <rFont val="ＭＳ Ｐゴシック"/>
        <family val="2"/>
        <charset val="128"/>
        <scheme val="minor"/>
      </rPr>
      <t/>
    </r>
    <rPh sb="0" eb="5">
      <t>センニントリヒキシ</t>
    </rPh>
    <phoneticPr fontId="0"/>
  </si>
  <si>
    <t>専任取引士54</t>
    <rPh sb="0" eb="5">
      <t>センニントリヒキシ</t>
    </rPh>
    <phoneticPr fontId="0"/>
  </si>
  <si>
    <r>
      <rPr>
        <sz val="11"/>
        <color theme="1"/>
        <rFont val="游ゴシック"/>
        <family val="3"/>
      </rPr>
      <t>専任取引士</t>
    </r>
    <r>
      <rPr>
        <sz val="11"/>
        <color theme="1"/>
        <rFont val="游ゴシック"/>
        <family val="3"/>
        <charset val="128"/>
      </rPr>
      <t>55</t>
    </r>
    <r>
      <rPr>
        <sz val="11"/>
        <color theme="1"/>
        <rFont val="ＭＳ Ｐゴシック"/>
        <family val="2"/>
        <charset val="128"/>
        <scheme val="minor"/>
      </rPr>
      <t/>
    </r>
    <rPh sb="0" eb="5">
      <t>センニントリヒキシ</t>
    </rPh>
    <phoneticPr fontId="0"/>
  </si>
  <si>
    <t>専任取引士56</t>
    <rPh sb="0" eb="5">
      <t>センニントリヒキシ</t>
    </rPh>
    <phoneticPr fontId="0"/>
  </si>
  <si>
    <r>
      <rPr>
        <sz val="11"/>
        <color theme="1"/>
        <rFont val="游ゴシック"/>
        <family val="3"/>
      </rPr>
      <t>専任取引士</t>
    </r>
    <r>
      <rPr>
        <sz val="11"/>
        <color theme="1"/>
        <rFont val="游ゴシック"/>
        <family val="3"/>
        <charset val="128"/>
      </rPr>
      <t>57</t>
    </r>
    <r>
      <rPr>
        <sz val="11"/>
        <color theme="1"/>
        <rFont val="ＭＳ Ｐゴシック"/>
        <family val="2"/>
        <charset val="128"/>
        <scheme val="minor"/>
      </rPr>
      <t/>
    </r>
    <rPh sb="0" eb="5">
      <t>センニントリヒキシ</t>
    </rPh>
    <phoneticPr fontId="0"/>
  </si>
  <si>
    <t>専任取引士58</t>
    <rPh sb="0" eb="5">
      <t>センニントリヒキシ</t>
    </rPh>
    <phoneticPr fontId="0"/>
  </si>
  <si>
    <r>
      <rPr>
        <sz val="11"/>
        <color theme="1"/>
        <rFont val="游ゴシック"/>
        <family val="3"/>
      </rPr>
      <t>専任取引士</t>
    </r>
    <r>
      <rPr>
        <sz val="11"/>
        <color theme="1"/>
        <rFont val="游ゴシック"/>
        <family val="3"/>
        <charset val="128"/>
      </rPr>
      <t>59</t>
    </r>
    <r>
      <rPr>
        <sz val="11"/>
        <color theme="1"/>
        <rFont val="ＭＳ Ｐゴシック"/>
        <family val="2"/>
        <charset val="128"/>
        <scheme val="minor"/>
      </rPr>
      <t/>
    </r>
    <rPh sb="0" eb="5">
      <t>センニントリヒキシ</t>
    </rPh>
    <phoneticPr fontId="0"/>
  </si>
  <si>
    <t>専任取引士60</t>
    <rPh sb="0" eb="5">
      <t>センニントリヒキシ</t>
    </rPh>
    <phoneticPr fontId="0"/>
  </si>
  <si>
    <r>
      <rPr>
        <sz val="11"/>
        <color theme="1"/>
        <rFont val="游ゴシック"/>
        <family val="3"/>
      </rPr>
      <t>専任取引士</t>
    </r>
    <r>
      <rPr>
        <sz val="11"/>
        <color theme="1"/>
        <rFont val="游ゴシック"/>
        <family val="3"/>
        <charset val="128"/>
      </rPr>
      <t>61</t>
    </r>
    <r>
      <rPr>
        <sz val="11"/>
        <color theme="1"/>
        <rFont val="ＭＳ Ｐゴシック"/>
        <family val="2"/>
        <charset val="128"/>
        <scheme val="minor"/>
      </rPr>
      <t/>
    </r>
    <rPh sb="0" eb="5">
      <t>センニントリヒキシ</t>
    </rPh>
    <phoneticPr fontId="0"/>
  </si>
  <si>
    <t>専任取引士62</t>
    <rPh sb="0" eb="5">
      <t>センニントリヒキシ</t>
    </rPh>
    <phoneticPr fontId="0"/>
  </si>
  <si>
    <r>
      <rPr>
        <sz val="11"/>
        <color theme="1"/>
        <rFont val="游ゴシック"/>
        <family val="3"/>
      </rPr>
      <t>専任取引士</t>
    </r>
    <r>
      <rPr>
        <sz val="11"/>
        <color theme="1"/>
        <rFont val="游ゴシック"/>
        <family val="3"/>
        <charset val="128"/>
      </rPr>
      <t>63</t>
    </r>
    <r>
      <rPr>
        <sz val="11"/>
        <color theme="1"/>
        <rFont val="ＭＳ Ｐゴシック"/>
        <family val="2"/>
        <charset val="128"/>
        <scheme val="minor"/>
      </rPr>
      <t/>
    </r>
    <rPh sb="0" eb="5">
      <t>センニントリヒキシ</t>
    </rPh>
    <phoneticPr fontId="0"/>
  </si>
  <si>
    <t>専任取引士64</t>
    <rPh sb="0" eb="5">
      <t>センニントリヒキシ</t>
    </rPh>
    <phoneticPr fontId="0"/>
  </si>
  <si>
    <r>
      <rPr>
        <sz val="11"/>
        <color theme="1"/>
        <rFont val="游ゴシック"/>
        <family val="3"/>
      </rPr>
      <t>専任取引士</t>
    </r>
    <r>
      <rPr>
        <sz val="11"/>
        <color theme="1"/>
        <rFont val="游ゴシック"/>
        <family val="3"/>
        <charset val="128"/>
      </rPr>
      <t>65</t>
    </r>
    <r>
      <rPr>
        <sz val="11"/>
        <color theme="1"/>
        <rFont val="ＭＳ Ｐゴシック"/>
        <family val="2"/>
        <charset val="128"/>
        <scheme val="minor"/>
      </rPr>
      <t/>
    </r>
    <rPh sb="0" eb="5">
      <t>センニントリヒキシ</t>
    </rPh>
    <phoneticPr fontId="0"/>
  </si>
  <si>
    <t>専任取引士66</t>
    <rPh sb="0" eb="5">
      <t>センニントリヒキシ</t>
    </rPh>
    <phoneticPr fontId="0"/>
  </si>
  <si>
    <r>
      <rPr>
        <sz val="11"/>
        <color theme="1"/>
        <rFont val="游ゴシック"/>
        <family val="3"/>
      </rPr>
      <t>専任取引士</t>
    </r>
    <r>
      <rPr>
        <sz val="11"/>
        <color theme="1"/>
        <rFont val="游ゴシック"/>
        <family val="3"/>
        <charset val="128"/>
      </rPr>
      <t>67</t>
    </r>
    <r>
      <rPr>
        <sz val="11"/>
        <color theme="1"/>
        <rFont val="ＭＳ Ｐゴシック"/>
        <family val="2"/>
        <charset val="128"/>
        <scheme val="minor"/>
      </rPr>
      <t/>
    </r>
    <rPh sb="0" eb="5">
      <t>センニントリヒキシ</t>
    </rPh>
    <phoneticPr fontId="0"/>
  </si>
  <si>
    <t>専任取引士68</t>
    <rPh sb="0" eb="5">
      <t>センニントリヒキシ</t>
    </rPh>
    <phoneticPr fontId="0"/>
  </si>
  <si>
    <r>
      <rPr>
        <sz val="11"/>
        <color theme="1"/>
        <rFont val="游ゴシック"/>
        <family val="3"/>
      </rPr>
      <t>専任取引士</t>
    </r>
    <r>
      <rPr>
        <sz val="11"/>
        <color theme="1"/>
        <rFont val="游ゴシック"/>
        <family val="3"/>
        <charset val="128"/>
      </rPr>
      <t>69</t>
    </r>
    <r>
      <rPr>
        <sz val="11"/>
        <color theme="1"/>
        <rFont val="ＭＳ Ｐゴシック"/>
        <family val="2"/>
        <charset val="128"/>
        <scheme val="minor"/>
      </rPr>
      <t/>
    </r>
    <rPh sb="0" eb="5">
      <t>センニントリヒキシ</t>
    </rPh>
    <phoneticPr fontId="0"/>
  </si>
  <si>
    <t>専任取引士70</t>
    <rPh sb="0" eb="5">
      <t>センニントリヒキシ</t>
    </rPh>
    <phoneticPr fontId="0"/>
  </si>
  <si>
    <r>
      <rPr>
        <sz val="11"/>
        <color theme="1"/>
        <rFont val="游ゴシック"/>
        <family val="3"/>
      </rPr>
      <t>専任取引士</t>
    </r>
    <r>
      <rPr>
        <sz val="11"/>
        <color theme="1"/>
        <rFont val="游ゴシック"/>
        <family val="3"/>
        <charset val="128"/>
      </rPr>
      <t>71</t>
    </r>
    <r>
      <rPr>
        <sz val="11"/>
        <color theme="1"/>
        <rFont val="ＭＳ Ｐゴシック"/>
        <family val="2"/>
        <charset val="128"/>
        <scheme val="minor"/>
      </rPr>
      <t/>
    </r>
    <rPh sb="0" eb="5">
      <t>センニントリヒキシ</t>
    </rPh>
    <phoneticPr fontId="0"/>
  </si>
  <si>
    <t>専任取引士72</t>
    <rPh sb="0" eb="5">
      <t>センニントリヒキシ</t>
    </rPh>
    <phoneticPr fontId="0"/>
  </si>
  <si>
    <r>
      <rPr>
        <sz val="11"/>
        <color theme="1"/>
        <rFont val="游ゴシック"/>
        <family val="3"/>
      </rPr>
      <t>専任取引士</t>
    </r>
    <r>
      <rPr>
        <sz val="11"/>
        <color theme="1"/>
        <rFont val="游ゴシック"/>
        <family val="3"/>
        <charset val="128"/>
      </rPr>
      <t>73</t>
    </r>
    <r>
      <rPr>
        <sz val="11"/>
        <color theme="1"/>
        <rFont val="ＭＳ Ｐゴシック"/>
        <family val="2"/>
        <charset val="128"/>
        <scheme val="minor"/>
      </rPr>
      <t/>
    </r>
    <rPh sb="0" eb="5">
      <t>センニントリヒキシ</t>
    </rPh>
    <phoneticPr fontId="0"/>
  </si>
  <si>
    <t>専任取引士74</t>
    <rPh sb="0" eb="5">
      <t>センニントリヒキシ</t>
    </rPh>
    <phoneticPr fontId="0"/>
  </si>
  <si>
    <r>
      <rPr>
        <sz val="11"/>
        <color theme="1"/>
        <rFont val="游ゴシック"/>
        <family val="3"/>
      </rPr>
      <t>専任取引士</t>
    </r>
    <r>
      <rPr>
        <sz val="11"/>
        <color theme="1"/>
        <rFont val="游ゴシック"/>
        <family val="3"/>
        <charset val="128"/>
      </rPr>
      <t>75</t>
    </r>
    <r>
      <rPr>
        <sz val="11"/>
        <color theme="1"/>
        <rFont val="ＭＳ Ｐゴシック"/>
        <family val="2"/>
        <charset val="128"/>
        <scheme val="minor"/>
      </rPr>
      <t/>
    </r>
    <rPh sb="0" eb="5">
      <t>センニントリヒキシ</t>
    </rPh>
    <phoneticPr fontId="0"/>
  </si>
  <si>
    <t>専任取引士76</t>
    <rPh sb="0" eb="5">
      <t>センニントリヒキシ</t>
    </rPh>
    <phoneticPr fontId="0"/>
  </si>
  <si>
    <r>
      <rPr>
        <sz val="11"/>
        <color theme="1"/>
        <rFont val="游ゴシック"/>
        <family val="3"/>
      </rPr>
      <t>専任取引士</t>
    </r>
    <r>
      <rPr>
        <sz val="11"/>
        <color theme="1"/>
        <rFont val="游ゴシック"/>
        <family val="3"/>
        <charset val="128"/>
      </rPr>
      <t>77</t>
    </r>
    <r>
      <rPr>
        <sz val="11"/>
        <color theme="1"/>
        <rFont val="ＭＳ Ｐゴシック"/>
        <family val="2"/>
        <charset val="128"/>
        <scheme val="minor"/>
      </rPr>
      <t/>
    </r>
    <rPh sb="0" eb="5">
      <t>センニントリヒキシ</t>
    </rPh>
    <phoneticPr fontId="0"/>
  </si>
  <si>
    <t>専任取引士78</t>
    <rPh sb="0" eb="5">
      <t>センニントリヒキシ</t>
    </rPh>
    <phoneticPr fontId="0"/>
  </si>
  <si>
    <r>
      <rPr>
        <sz val="11"/>
        <color theme="1"/>
        <rFont val="游ゴシック"/>
        <family val="3"/>
      </rPr>
      <t>専任取引士</t>
    </r>
    <r>
      <rPr>
        <sz val="11"/>
        <color theme="1"/>
        <rFont val="游ゴシック"/>
        <family val="3"/>
        <charset val="128"/>
      </rPr>
      <t>79</t>
    </r>
    <r>
      <rPr>
        <sz val="11"/>
        <color theme="1"/>
        <rFont val="ＭＳ Ｐゴシック"/>
        <family val="2"/>
        <charset val="128"/>
        <scheme val="minor"/>
      </rPr>
      <t/>
    </r>
    <rPh sb="0" eb="5">
      <t>センニントリヒキシ</t>
    </rPh>
    <phoneticPr fontId="0"/>
  </si>
  <si>
    <t>専任取引士80</t>
    <rPh sb="0" eb="5">
      <t>センニントリヒキシ</t>
    </rPh>
    <phoneticPr fontId="0"/>
  </si>
  <si>
    <r>
      <rPr>
        <sz val="11"/>
        <color theme="1"/>
        <rFont val="游ゴシック"/>
        <family val="3"/>
      </rPr>
      <t>専任取引士</t>
    </r>
    <r>
      <rPr>
        <sz val="11"/>
        <color theme="1"/>
        <rFont val="游ゴシック"/>
        <family val="3"/>
        <charset val="128"/>
      </rPr>
      <t>81</t>
    </r>
    <r>
      <rPr>
        <sz val="11"/>
        <color theme="1"/>
        <rFont val="ＭＳ Ｐゴシック"/>
        <family val="2"/>
        <charset val="128"/>
        <scheme val="minor"/>
      </rPr>
      <t/>
    </r>
    <rPh sb="0" eb="5">
      <t>センニントリヒキシ</t>
    </rPh>
    <phoneticPr fontId="0"/>
  </si>
  <si>
    <t>専任取引士82</t>
    <rPh sb="0" eb="5">
      <t>センニントリヒキシ</t>
    </rPh>
    <phoneticPr fontId="0"/>
  </si>
  <si>
    <r>
      <rPr>
        <sz val="11"/>
        <color theme="1"/>
        <rFont val="游ゴシック"/>
        <family val="3"/>
      </rPr>
      <t>専任取引士</t>
    </r>
    <r>
      <rPr>
        <sz val="11"/>
        <color theme="1"/>
        <rFont val="游ゴシック"/>
        <family val="3"/>
        <charset val="128"/>
      </rPr>
      <t>83</t>
    </r>
    <r>
      <rPr>
        <sz val="11"/>
        <color theme="1"/>
        <rFont val="ＭＳ Ｐゴシック"/>
        <family val="2"/>
        <charset val="128"/>
        <scheme val="minor"/>
      </rPr>
      <t/>
    </r>
    <rPh sb="0" eb="5">
      <t>センニントリヒキシ</t>
    </rPh>
    <phoneticPr fontId="0"/>
  </si>
  <si>
    <t>専任取引士84</t>
    <rPh sb="0" eb="5">
      <t>センニントリヒキシ</t>
    </rPh>
    <phoneticPr fontId="0"/>
  </si>
  <si>
    <r>
      <rPr>
        <sz val="11"/>
        <color theme="1"/>
        <rFont val="游ゴシック"/>
        <family val="3"/>
      </rPr>
      <t>専任取引士</t>
    </r>
    <r>
      <rPr>
        <sz val="11"/>
        <color theme="1"/>
        <rFont val="游ゴシック"/>
        <family val="3"/>
        <charset val="128"/>
      </rPr>
      <t>85</t>
    </r>
    <r>
      <rPr>
        <sz val="11"/>
        <color theme="1"/>
        <rFont val="ＭＳ Ｐゴシック"/>
        <family val="2"/>
        <charset val="128"/>
        <scheme val="minor"/>
      </rPr>
      <t/>
    </r>
    <rPh sb="0" eb="5">
      <t>センニントリヒキシ</t>
    </rPh>
    <phoneticPr fontId="0"/>
  </si>
  <si>
    <t>専任取引士86</t>
    <rPh sb="0" eb="5">
      <t>センニントリヒキシ</t>
    </rPh>
    <phoneticPr fontId="0"/>
  </si>
  <si>
    <r>
      <rPr>
        <sz val="11"/>
        <color theme="1"/>
        <rFont val="游ゴシック"/>
        <family val="3"/>
      </rPr>
      <t>専任取引士</t>
    </r>
    <r>
      <rPr>
        <sz val="11"/>
        <color theme="1"/>
        <rFont val="游ゴシック"/>
        <family val="3"/>
        <charset val="128"/>
      </rPr>
      <t>87</t>
    </r>
    <r>
      <rPr>
        <sz val="11"/>
        <color theme="1"/>
        <rFont val="ＭＳ Ｐゴシック"/>
        <family val="2"/>
        <charset val="128"/>
        <scheme val="minor"/>
      </rPr>
      <t/>
    </r>
    <rPh sb="0" eb="5">
      <t>センニントリヒキシ</t>
    </rPh>
    <phoneticPr fontId="0"/>
  </si>
  <si>
    <t>専任取引士88</t>
    <rPh sb="0" eb="5">
      <t>センニントリヒキシ</t>
    </rPh>
    <phoneticPr fontId="0"/>
  </si>
  <si>
    <r>
      <rPr>
        <sz val="11"/>
        <color theme="1"/>
        <rFont val="游ゴシック"/>
        <family val="3"/>
      </rPr>
      <t>専任取引士</t>
    </r>
    <r>
      <rPr>
        <sz val="11"/>
        <color theme="1"/>
        <rFont val="游ゴシック"/>
        <family val="3"/>
        <charset val="128"/>
      </rPr>
      <t>89</t>
    </r>
    <r>
      <rPr>
        <sz val="11"/>
        <color theme="1"/>
        <rFont val="ＭＳ Ｐゴシック"/>
        <family val="2"/>
        <charset val="128"/>
        <scheme val="minor"/>
      </rPr>
      <t/>
    </r>
    <rPh sb="0" eb="5">
      <t>センニントリヒキシ</t>
    </rPh>
    <phoneticPr fontId="0"/>
  </si>
  <si>
    <t>専任取引士90</t>
    <rPh sb="0" eb="5">
      <t>センニントリヒキシ</t>
    </rPh>
    <phoneticPr fontId="0"/>
  </si>
  <si>
    <r>
      <rPr>
        <sz val="11"/>
        <color theme="1"/>
        <rFont val="游ゴシック"/>
        <family val="3"/>
      </rPr>
      <t>専任取引士</t>
    </r>
    <r>
      <rPr>
        <sz val="11"/>
        <color theme="1"/>
        <rFont val="游ゴシック"/>
        <family val="3"/>
        <charset val="128"/>
      </rPr>
      <t>91</t>
    </r>
    <r>
      <rPr>
        <sz val="11"/>
        <color theme="1"/>
        <rFont val="ＭＳ Ｐゴシック"/>
        <family val="2"/>
        <charset val="128"/>
        <scheme val="minor"/>
      </rPr>
      <t/>
    </r>
    <rPh sb="0" eb="5">
      <t>センニントリヒキシ</t>
    </rPh>
    <phoneticPr fontId="0"/>
  </si>
  <si>
    <t>専任取引士92</t>
    <rPh sb="0" eb="5">
      <t>センニントリヒキシ</t>
    </rPh>
    <phoneticPr fontId="0"/>
  </si>
  <si>
    <r>
      <rPr>
        <sz val="11"/>
        <color theme="1"/>
        <rFont val="游ゴシック"/>
        <family val="3"/>
      </rPr>
      <t>専任取引士</t>
    </r>
    <r>
      <rPr>
        <sz val="11"/>
        <color theme="1"/>
        <rFont val="游ゴシック"/>
        <family val="3"/>
        <charset val="128"/>
      </rPr>
      <t>93</t>
    </r>
    <r>
      <rPr>
        <sz val="11"/>
        <color theme="1"/>
        <rFont val="ＭＳ Ｐゴシック"/>
        <family val="2"/>
        <charset val="128"/>
        <scheme val="minor"/>
      </rPr>
      <t/>
    </r>
    <rPh sb="0" eb="5">
      <t>センニントリヒキシ</t>
    </rPh>
    <phoneticPr fontId="0"/>
  </si>
  <si>
    <t>専任取引士94</t>
    <rPh sb="0" eb="5">
      <t>センニントリヒキシ</t>
    </rPh>
    <phoneticPr fontId="0"/>
  </si>
  <si>
    <r>
      <rPr>
        <sz val="11"/>
        <color theme="1"/>
        <rFont val="游ゴシック"/>
        <family val="3"/>
      </rPr>
      <t>専任取引士</t>
    </r>
    <r>
      <rPr>
        <sz val="11"/>
        <color theme="1"/>
        <rFont val="游ゴシック"/>
        <family val="3"/>
        <charset val="128"/>
      </rPr>
      <t>95</t>
    </r>
    <r>
      <rPr>
        <sz val="11"/>
        <color theme="1"/>
        <rFont val="ＭＳ Ｐゴシック"/>
        <family val="2"/>
        <charset val="128"/>
        <scheme val="minor"/>
      </rPr>
      <t/>
    </r>
    <rPh sb="0" eb="5">
      <t>センニントリヒキシ</t>
    </rPh>
    <phoneticPr fontId="0"/>
  </si>
  <si>
    <t>専任取引士96</t>
    <rPh sb="0" eb="5">
      <t>センニントリヒキシ</t>
    </rPh>
    <phoneticPr fontId="0"/>
  </si>
  <si>
    <r>
      <rPr>
        <sz val="11"/>
        <color theme="1"/>
        <rFont val="游ゴシック"/>
        <family val="3"/>
      </rPr>
      <t>専任取引士</t>
    </r>
    <r>
      <rPr>
        <sz val="11"/>
        <color theme="1"/>
        <rFont val="游ゴシック"/>
        <family val="3"/>
        <charset val="128"/>
      </rPr>
      <t>97</t>
    </r>
    <r>
      <rPr>
        <sz val="11"/>
        <color theme="1"/>
        <rFont val="ＭＳ Ｐゴシック"/>
        <family val="2"/>
        <charset val="128"/>
        <scheme val="minor"/>
      </rPr>
      <t/>
    </r>
    <rPh sb="0" eb="5">
      <t>センニントリヒキシ</t>
    </rPh>
    <phoneticPr fontId="0"/>
  </si>
  <si>
    <t>専任取引士98</t>
    <rPh sb="0" eb="5">
      <t>センニントリヒキシ</t>
    </rPh>
    <phoneticPr fontId="0"/>
  </si>
  <si>
    <r>
      <rPr>
        <sz val="11"/>
        <color theme="1"/>
        <rFont val="游ゴシック"/>
        <family val="3"/>
      </rPr>
      <t>専任取引士</t>
    </r>
    <r>
      <rPr>
        <sz val="11"/>
        <color theme="1"/>
        <rFont val="游ゴシック"/>
        <family val="3"/>
        <charset val="128"/>
      </rPr>
      <t>99</t>
    </r>
    <r>
      <rPr>
        <sz val="11"/>
        <color theme="1"/>
        <rFont val="ＭＳ Ｐゴシック"/>
        <family val="2"/>
        <charset val="128"/>
        <scheme val="minor"/>
      </rPr>
      <t/>
    </r>
    <rPh sb="0" eb="5">
      <t>センニントリヒキシ</t>
    </rPh>
    <phoneticPr fontId="0"/>
  </si>
  <si>
    <t>専任取引士100</t>
    <rPh sb="0" eb="5">
      <t>センニントリヒキシ</t>
    </rPh>
    <phoneticPr fontId="0"/>
  </si>
  <si>
    <r>
      <t>▼　</t>
    </r>
    <r>
      <rPr>
        <b/>
        <sz val="16"/>
        <rFont val="メイリオ"/>
        <family val="3"/>
        <charset val="128"/>
      </rPr>
      <t>レインズIP</t>
    </r>
    <r>
      <rPr>
        <b/>
        <sz val="16"/>
        <color theme="1"/>
        <rFont val="メイリオ"/>
        <family val="3"/>
        <charset val="128"/>
      </rPr>
      <t>加入申込書　▼</t>
    </r>
    <rPh sb="8" eb="10">
      <t>カニュウ</t>
    </rPh>
    <rPh sb="10" eb="13">
      <t>モウシコミショ</t>
    </rPh>
    <phoneticPr fontId="14"/>
  </si>
  <si>
    <r>
      <t>　　　　　</t>
    </r>
    <r>
      <rPr>
        <sz val="9.5"/>
        <rFont val="メイリオ"/>
        <family val="3"/>
        <charset val="128"/>
      </rPr>
      <t>東日本レインズIP</t>
    </r>
    <r>
      <rPr>
        <sz val="9.5"/>
        <color theme="1"/>
        <rFont val="メイリオ"/>
        <family val="3"/>
        <charset val="128"/>
      </rPr>
      <t>（以下「レインズ」）の諸規程並びに利用条件を遵守のうえ利用することを確約し、</t>
    </r>
    <rPh sb="5" eb="8">
      <t>ヒガシニホン</t>
    </rPh>
    <phoneticPr fontId="14"/>
  </si>
  <si>
    <r>
      <t>このお申込でレインズのIDが発行されます。ID及びパスワードは供託日に当協会へ登録のメールアドレスへ確認方法等をご通知致します。初期のパスワードは</t>
    </r>
    <r>
      <rPr>
        <sz val="9.5"/>
        <rFont val="メイリオ"/>
        <family val="3"/>
        <charset val="128"/>
      </rPr>
      <t>システム</t>
    </r>
    <r>
      <rPr>
        <sz val="9.5"/>
        <color theme="1"/>
        <rFont val="メイリオ"/>
        <family val="3"/>
        <charset val="128"/>
      </rPr>
      <t>で自動設定致します。希望するパスワードへ変更したい場合はログイン後に各自で変更をお願い致します。</t>
    </r>
    <rPh sb="23" eb="24">
      <t>オヨ</t>
    </rPh>
    <rPh sb="50" eb="52">
      <t>カクニン</t>
    </rPh>
    <rPh sb="52" eb="54">
      <t>ホウホウ</t>
    </rPh>
    <rPh sb="54" eb="55">
      <t>ナド</t>
    </rPh>
    <phoneticPr fontId="14"/>
  </si>
  <si>
    <r>
      <t>レインズは公益財団法人東日本不動産流通機構が運営するシステムです。このシステムを利用し物件情報を登録することで</t>
    </r>
    <r>
      <rPr>
        <sz val="9.5"/>
        <rFont val="メイリオ"/>
        <family val="3"/>
        <charset val="128"/>
      </rPr>
      <t>宅地建物取引業法第34条2項の“指定流通機構への登録義務”を果たすことができます。</t>
    </r>
    <rPh sb="63" eb="64">
      <t>ダイ</t>
    </rPh>
    <phoneticPr fontId="14"/>
  </si>
  <si>
    <r>
      <t>レインズは一定以上のアクセスを行うと利用料が発生致します。レインズ利用料のご請求は</t>
    </r>
    <r>
      <rPr>
        <sz val="9.5"/>
        <rFont val="メイリオ"/>
        <family val="3"/>
        <charset val="128"/>
      </rPr>
      <t>「三井住友カード株式会社」</t>
    </r>
    <r>
      <rPr>
        <sz val="9.5"/>
        <color theme="1"/>
        <rFont val="メイリオ"/>
        <family val="3"/>
        <charset val="128"/>
      </rPr>
      <t>を通じての請求となります。課金対象項目やお支払方法等、詳しくは</t>
    </r>
    <r>
      <rPr>
        <sz val="9.5"/>
        <rFont val="メイリオ"/>
        <family val="3"/>
        <charset val="128"/>
      </rPr>
      <t>レインズIPホ</t>
    </r>
    <r>
      <rPr>
        <sz val="9.5"/>
        <color theme="1"/>
        <rFont val="メイリオ"/>
        <family val="3"/>
        <charset val="128"/>
      </rPr>
      <t xml:space="preserve">ームページを御覧下さい。
</t>
    </r>
    <rPh sb="55" eb="56">
      <t>ツウ</t>
    </rPh>
    <rPh sb="59" eb="61">
      <t>セイキュウ</t>
    </rPh>
    <rPh sb="100" eb="101">
      <t>クダ</t>
    </rPh>
    <phoneticPr fontId="14"/>
  </si>
  <si>
    <t>誓　約　書</t>
    <rPh sb="0" eb="1">
      <t>チカイ</t>
    </rPh>
    <rPh sb="2" eb="3">
      <t>ヤク</t>
    </rPh>
    <rPh sb="4" eb="5">
      <t>ショ</t>
    </rPh>
    <phoneticPr fontId="14"/>
  </si>
  <si>
    <t>月</t>
    <rPh sb="0" eb="1">
      <t>ガツ</t>
    </rPh>
    <phoneticPr fontId="14"/>
  </si>
  <si>
    <t>公益社団法人</t>
    <rPh sb="0" eb="2">
      <t>コウエキ</t>
    </rPh>
    <rPh sb="2" eb="4">
      <t>シャダン</t>
    </rPh>
    <rPh sb="4" eb="6">
      <t>ホウジン</t>
    </rPh>
    <phoneticPr fontId="14"/>
  </si>
  <si>
    <t>全日本不動産協会</t>
    <rPh sb="0" eb="3">
      <t>ゼンニホン</t>
    </rPh>
    <rPh sb="3" eb="6">
      <t>フドウサン</t>
    </rPh>
    <rPh sb="6" eb="8">
      <t>キョウカイ</t>
    </rPh>
    <phoneticPr fontId="14"/>
  </si>
  <si>
    <t>不動産保証協会</t>
    <rPh sb="0" eb="3">
      <t>フドウサン</t>
    </rPh>
    <rPh sb="3" eb="5">
      <t>ホショウ</t>
    </rPh>
    <rPh sb="5" eb="7">
      <t>キョウカイ</t>
    </rPh>
    <phoneticPr fontId="14"/>
  </si>
  <si>
    <t>御中</t>
    <rPh sb="0" eb="2">
      <t>オンチュウ</t>
    </rPh>
    <phoneticPr fontId="109"/>
  </si>
  <si>
    <t>一般社団法人</t>
    <rPh sb="0" eb="6">
      <t>イッパンシャダンホウジン</t>
    </rPh>
    <phoneticPr fontId="14"/>
  </si>
  <si>
    <t>全国不動産協会</t>
    <rPh sb="0" eb="7">
      <t>ゼンコクフドウサンキョウカイ</t>
    </rPh>
    <phoneticPr fontId="14"/>
  </si>
  <si>
    <t>所在地</t>
    <rPh sb="0" eb="3">
      <t>ショザイチ</t>
    </rPh>
    <phoneticPr fontId="14"/>
  </si>
  <si>
    <t>商号</t>
    <rPh sb="0" eb="2">
      <t>ショウゴウ</t>
    </rPh>
    <phoneticPr fontId="14"/>
  </si>
  <si>
    <t>代表者</t>
    <rPh sb="0" eb="3">
      <t>ダイヒョウシャ</t>
    </rPh>
    <phoneticPr fontId="14"/>
  </si>
  <si>
    <t>㊞</t>
  </si>
  <si>
    <t>　貴協会に入会を申し込むにあたり、入会審査手続に関する要請に誠実に対応するととも</t>
    <rPh sb="21" eb="23">
      <t>テツヅ</t>
    </rPh>
    <rPh sb="24" eb="25">
      <t>カン</t>
    </rPh>
    <rPh sb="27" eb="29">
      <t>ヨウセイ</t>
    </rPh>
    <rPh sb="30" eb="32">
      <t>セイジツ</t>
    </rPh>
    <rPh sb="33" eb="35">
      <t>タイオウ</t>
    </rPh>
    <phoneticPr fontId="14"/>
  </si>
  <si>
    <t>に、入会審査の結果に対し一切の異議を申し立てないことを誓約いたします。</t>
    <rPh sb="18" eb="19">
      <t>モウ</t>
    </rPh>
    <rPh sb="20" eb="21">
      <t>タ</t>
    </rPh>
    <phoneticPr fontId="14"/>
  </si>
  <si>
    <t>　また、入会が許可され貴協会の正会員となった場合、下記事項を遵守することを誓約</t>
    <rPh sb="11" eb="14">
      <t>キキョウカイ</t>
    </rPh>
    <rPh sb="22" eb="24">
      <t>バアイ</t>
    </rPh>
    <phoneticPr fontId="14"/>
  </si>
  <si>
    <t>いたします。</t>
    <phoneticPr fontId="14"/>
  </si>
  <si>
    <t>記</t>
    <rPh sb="0" eb="1">
      <t>キ</t>
    </rPh>
    <phoneticPr fontId="14"/>
  </si>
  <si>
    <t>1． 宅地建物取引業法その他の法令及び不動産業に関連する諸規則並びに定款、定款施行</t>
    <rPh sb="3" eb="7">
      <t>タクチタテモノ</t>
    </rPh>
    <rPh sb="7" eb="10">
      <t>トリヒキギョウ</t>
    </rPh>
    <rPh sb="10" eb="11">
      <t>ホウ</t>
    </rPh>
    <rPh sb="13" eb="14">
      <t>タ</t>
    </rPh>
    <rPh sb="15" eb="17">
      <t>ホウレイ</t>
    </rPh>
    <rPh sb="17" eb="18">
      <t>オヨ</t>
    </rPh>
    <rPh sb="19" eb="22">
      <t>フドウサン</t>
    </rPh>
    <rPh sb="22" eb="23">
      <t>ギョウ</t>
    </rPh>
    <rPh sb="24" eb="26">
      <t>カンレン</t>
    </rPh>
    <rPh sb="28" eb="29">
      <t>ショ</t>
    </rPh>
    <rPh sb="29" eb="31">
      <t>キソク</t>
    </rPh>
    <rPh sb="31" eb="32">
      <t>ナラ</t>
    </rPh>
    <rPh sb="37" eb="39">
      <t>テイカン</t>
    </rPh>
    <phoneticPr fontId="14"/>
  </si>
  <si>
    <t>　規則及び関連諸規程の定めを遵守し、会員としての品位を保持すること</t>
    <rPh sb="18" eb="20">
      <t>カイイン</t>
    </rPh>
    <rPh sb="24" eb="26">
      <t>ヒンイ</t>
    </rPh>
    <rPh sb="27" eb="29">
      <t>ホジ</t>
    </rPh>
    <phoneticPr fontId="109"/>
  </si>
  <si>
    <t>2． 宅地建物取引業法第64条の6に基づく保証協会の法定研修会その他の出席が義務づけら</t>
    <rPh sb="18" eb="19">
      <t>モト</t>
    </rPh>
    <rPh sb="26" eb="28">
      <t>ホウテイ</t>
    </rPh>
    <rPh sb="30" eb="31">
      <t>カイ</t>
    </rPh>
    <rPh sb="33" eb="34">
      <t>タ</t>
    </rPh>
    <rPh sb="35" eb="37">
      <t>シュッセキ</t>
    </rPh>
    <rPh sb="38" eb="40">
      <t>ギム</t>
    </rPh>
    <phoneticPr fontId="14"/>
  </si>
  <si>
    <t>　れた研修会に出席するほか、会が実施する研修、講習又はセミナー等に積極的に参加し</t>
    <rPh sb="7" eb="9">
      <t>シュッセキ</t>
    </rPh>
    <rPh sb="14" eb="15">
      <t>カイ</t>
    </rPh>
    <rPh sb="16" eb="18">
      <t>ジッシ</t>
    </rPh>
    <rPh sb="20" eb="22">
      <t>ケンシュウ</t>
    </rPh>
    <rPh sb="23" eb="25">
      <t>コウシュウ</t>
    </rPh>
    <rPh sb="25" eb="26">
      <t>マタ</t>
    </rPh>
    <rPh sb="31" eb="32">
      <t>トウ</t>
    </rPh>
    <rPh sb="33" eb="36">
      <t>セッキョクテキ</t>
    </rPh>
    <rPh sb="37" eb="39">
      <t>サンカ</t>
    </rPh>
    <phoneticPr fontId="14"/>
  </si>
  <si>
    <t>　常に正確な知識の習得に務めること</t>
    <rPh sb="1" eb="2">
      <t>ツネ</t>
    </rPh>
    <phoneticPr fontId="109"/>
  </si>
  <si>
    <t>3． 従たる事務所については、従たる事務所を管轄する地方本部の規程に従うこと</t>
    <rPh sb="22" eb="24">
      <t>カンカツ</t>
    </rPh>
    <phoneticPr fontId="14"/>
  </si>
  <si>
    <t>4． 重要な役員等の変更又は従たる事務所の設置、その他所属本部長が必要と認めるとき</t>
    <rPh sb="8" eb="9">
      <t>トウ</t>
    </rPh>
    <rPh sb="26" eb="27">
      <t>タ</t>
    </rPh>
    <rPh sb="27" eb="29">
      <t>ショゾク</t>
    </rPh>
    <rPh sb="31" eb="32">
      <t>チョウ</t>
    </rPh>
    <phoneticPr fontId="14"/>
  </si>
  <si>
    <t>　は、事務所の立入調査を含めた再審査を受けること</t>
    <rPh sb="3" eb="6">
      <t>ジムショ</t>
    </rPh>
    <rPh sb="7" eb="9">
      <t>タチイリ</t>
    </rPh>
    <rPh sb="9" eb="11">
      <t>チョウサ</t>
    </rPh>
    <rPh sb="12" eb="13">
      <t>フク</t>
    </rPh>
    <phoneticPr fontId="109"/>
  </si>
  <si>
    <t>5． 与信調査及び反社会的勢力関連調査のため、貴協会が信用情報機関等へ照会を行う</t>
    <rPh sb="7" eb="8">
      <t>オヨ</t>
    </rPh>
    <rPh sb="9" eb="10">
      <t>ハン</t>
    </rPh>
    <rPh sb="10" eb="12">
      <t>シャカイ</t>
    </rPh>
    <rPh sb="12" eb="13">
      <t>テキ</t>
    </rPh>
    <rPh sb="13" eb="15">
      <t>セイリョク</t>
    </rPh>
    <rPh sb="15" eb="17">
      <t>カンレン</t>
    </rPh>
    <rPh sb="17" eb="19">
      <t>チョウサ</t>
    </rPh>
    <rPh sb="23" eb="26">
      <t>キキョウカイ</t>
    </rPh>
    <rPh sb="33" eb="34">
      <t>トウ</t>
    </rPh>
    <rPh sb="38" eb="39">
      <t>オコナ</t>
    </rPh>
    <phoneticPr fontId="14"/>
  </si>
  <si>
    <t>　ことに同意すること</t>
    <phoneticPr fontId="14"/>
  </si>
  <si>
    <t>6． 暴力団その他の反社会的勢力との関係が一切なく、入会後においても一切の関係を持</t>
    <rPh sb="8" eb="9">
      <t>タ</t>
    </rPh>
    <rPh sb="13" eb="14">
      <t>テキ</t>
    </rPh>
    <rPh sb="26" eb="28">
      <t>ニュウカイ</t>
    </rPh>
    <rPh sb="28" eb="29">
      <t>ゴ</t>
    </rPh>
    <rPh sb="34" eb="36">
      <t>イッサイ</t>
    </rPh>
    <rPh sb="37" eb="39">
      <t>カンケイ</t>
    </rPh>
    <phoneticPr fontId="14"/>
  </si>
  <si>
    <t>　たないこと</t>
    <phoneticPr fontId="109"/>
  </si>
  <si>
    <t>7． 上記各号に掲げるほか貴協会からの指示又は指導に誠実に対応すること</t>
    <rPh sb="3" eb="5">
      <t>ジョウキ</t>
    </rPh>
    <rPh sb="5" eb="7">
      <t>カクゴウ</t>
    </rPh>
    <rPh sb="8" eb="9">
      <t>カカ</t>
    </rPh>
    <rPh sb="13" eb="14">
      <t>キ</t>
    </rPh>
    <rPh sb="19" eb="21">
      <t>シジ</t>
    </rPh>
    <rPh sb="21" eb="22">
      <t>マタ</t>
    </rPh>
    <rPh sb="23" eb="25">
      <t>シドウ</t>
    </rPh>
    <rPh sb="26" eb="28">
      <t>セイジツ</t>
    </rPh>
    <rPh sb="29" eb="31">
      <t>タイオウ</t>
    </rPh>
    <phoneticPr fontId="14"/>
  </si>
  <si>
    <t>以上</t>
    <rPh sb="0" eb="2">
      <t>イジョウ</t>
    </rPh>
    <phoneticPr fontId="109"/>
  </si>
  <si>
    <t>新規</t>
    <rPh sb="0" eb="2">
      <t>シンキ</t>
    </rPh>
    <phoneticPr fontId="56"/>
  </si>
  <si>
    <r>
      <rPr>
        <sz val="12"/>
        <color rgb="FF000000"/>
        <rFont val="ＭＳ 明朝"/>
        <family val="1"/>
        <charset val="128"/>
      </rPr>
      <t>個人情報の取扱いについて</t>
    </r>
    <rPh sb="0" eb="2">
      <t>コジン</t>
    </rPh>
    <rPh sb="2" eb="4">
      <t>ジョウホウ</t>
    </rPh>
    <rPh sb="5" eb="7">
      <t>トリアツカ</t>
    </rPh>
    <phoneticPr fontId="0"/>
  </si>
  <si>
    <r>
      <rPr>
        <sz val="8"/>
        <color rgb="FF000000"/>
        <rFont val="ＭＳ 明朝"/>
        <family val="1"/>
        <charset val="128"/>
      </rPr>
      <t>公益社団法人　全日本不動産協会</t>
    </r>
    <rPh sb="0" eb="2">
      <t>コウエキ</t>
    </rPh>
    <rPh sb="2" eb="4">
      <t>シャダン</t>
    </rPh>
    <rPh sb="4" eb="6">
      <t>ホウジン</t>
    </rPh>
    <rPh sb="7" eb="10">
      <t>ゼンニホン</t>
    </rPh>
    <rPh sb="10" eb="13">
      <t>フドウサン</t>
    </rPh>
    <rPh sb="13" eb="15">
      <t>キョウカイ</t>
    </rPh>
    <phoneticPr fontId="0"/>
  </si>
  <si>
    <r>
      <rPr>
        <sz val="8"/>
        <color rgb="FF000000"/>
        <rFont val="ＭＳ 明朝"/>
        <family val="1"/>
        <charset val="128"/>
      </rPr>
      <t>　本会は、会員及び入会を希望する事業者又は不動産に関する相談をいただく個人の方等の個人情報をいただいております。この書面は、個人情報保護法の規定に従い、本会が入手する個人情報の利用目的、取扱い等について説明するものです。</t>
    </r>
    <phoneticPr fontId="0"/>
  </si>
  <si>
    <r>
      <rPr>
        <sz val="8"/>
        <color rgb="FF000000"/>
        <rFont val="ＭＳ 明朝"/>
        <family val="1"/>
        <charset val="128"/>
      </rPr>
      <t>　本会は、個人情報保護法の趣旨を尊重し、これを担保するために「個人情報保護方針」「個人情報保護規程」「個人情報保護計画」を定め実行します。</t>
    </r>
    <phoneticPr fontId="0"/>
  </si>
  <si>
    <r>
      <rPr>
        <sz val="8"/>
        <color rgb="FF000000"/>
        <rFont val="ＭＳ 明朝"/>
        <family val="1"/>
        <charset val="128"/>
      </rPr>
      <t>本会が保有する
個人情報</t>
    </r>
    <phoneticPr fontId="0"/>
  </si>
  <si>
    <r>
      <rPr>
        <sz val="8"/>
        <color rgb="FF000000"/>
        <rFont val="ＭＳ 明朝"/>
        <family val="1"/>
        <charset val="128"/>
      </rPr>
      <t>　本会が保有する個人情報は、入会申込書、各種届出書、レインズ加入申込書、ラビーネット加入申込書、入会金その他の入金情報等です。</t>
    </r>
    <phoneticPr fontId="0"/>
  </si>
  <si>
    <t>　本会が保有する個人情報は、入会希望事業者（資料請求者を含みます。）、新規宅地建物取引業免許取得者のほか、不動産に関する相談、本会会員に対する苦情申出、本会が主催するセミナー等への出席に係る各種受付簿、申込書及び提出書類に記載されたデータ等の個人情報です。</t>
    <phoneticPr fontId="0"/>
  </si>
  <si>
    <t>① 行政通達や協会及び関係機関からの連絡事項の周知、適正な不動産取引の推進のための調査及び指導、物件情報及び成約情報の各種代行業務、不動産情報システム「ラビーネット」の運営、各種会議の通知及び出欠確認、各種研修会の案内及び研修会への出席状況の確認、各種アンケートの依頼、会員名簿及び役員名簿の作成配布又はホームページ上での公開、各種頒布品の販売、会報誌の送付（関係機関等への配布を含みます。）、会費等の請求、叙勲褒章又は協会表彰等の審査及び申請、会員逝去等の通知、慶弔金の支払、宅地建物取引士証の交付関連事務、法令又は通達に基づき指定された各種税制の審査補助事務、本会へ新規に入会を希望される宅地建物取引業者の紹介の確認、本会が定める入会審査基準等に基づく調査、定款その他諸規程に規定する処分の審議並びに会員にとって有用と思われる本会提携先の商品及びサービス等を紹介するためのダイレクトメール等の案内を発送するために利用します。
② 指定流通機構、「ラビーネット」及び不動産ジャパンを利用できるよう、当該指定流通機構及び不動産広告サイトの運営委託業者に、会員情報を提供します。</t>
    <phoneticPr fontId="0"/>
  </si>
  <si>
    <t>① 不動産に関する無料相談、不動産に関するセミナー等の統計のために個人情報を取り扱います。
② 会員が一般消費者との不動産取引業務においてトラブルを起こした場合に会員への処分審議にあたって、その内容を審議するために、苦情申出人の個人情報を取り扱います。
③ 不動産に関する調査研究のために、個人情報を取り扱うことがあります。
④ 本会への入会を勧めるためのダイレクトメール等を発送するために利用します。</t>
    <phoneticPr fontId="0"/>
  </si>
  <si>
    <r>
      <rPr>
        <sz val="8"/>
        <color rgb="FF000000"/>
        <rFont val="ＭＳ 明朝"/>
        <family val="1"/>
        <charset val="128"/>
      </rPr>
      <t xml:space="preserve">    個人情報の第三者への提供
　第三者への提供にあたっては、機密保持のための必要な措置を講じます。
　なお、法律の定める場合においては、第三者への個人情報の提供は停止請求ができます。</t>
    </r>
    <phoneticPr fontId="0"/>
  </si>
  <si>
    <t>　本会の有する個人情報（会員の代表者氏名等の所要項目）は、本会の事業目的を達成するために書面、電話、ＦＡＸ、電子メール、インターネット等の方法で以下の者に対して提供されます。なお、ご本人からの申出がありましたら、提供は停止します。
① 会員名簿の配布及び本会ホームページ上での会員名簿の公開による本会会員及びホームページ閲覧者。
②指定流通機構、「ラビーネット」及び不動産ジャパンを利用できるよう、当該指定流通機構及び不動産広告サイトの運営委託業者及び「ラビーネット」提携業者。
③ 入会希望事業者情報（商号、代表者氏名、所在地、電話番号、ファックス番号、メールアドレス）を、他の同業者団体へ提供することがあります。
④ 一般消費者に対する無料相談において取得した個人情報を公益社団法人不動産保証協会へ提供することがあります。
⑤ 本会が会員にとって有用と思われる本会又は共同利用者の提携先の商品・サービス等を紹介するためのダイレクトメール等の案内を発送するため、本会又は共同利用者の提携先に会員情報を提供することがあります。</t>
    <phoneticPr fontId="0"/>
  </si>
  <si>
    <r>
      <rPr>
        <sz val="8"/>
        <color rgb="FF000000"/>
        <rFont val="ＭＳ 明朝"/>
        <family val="1"/>
        <charset val="128"/>
      </rPr>
      <t>① 本会の従業者に対して個人情報保護のための教育を定期的に行い、会員及び一般消費者の方の個人情報を厳重に管理します。
② 本会が有するデータベースシステムについては、「個人情報保護計画」に従い必要なセキュリティ対策を講じます。</t>
    </r>
    <phoneticPr fontId="0"/>
  </si>
  <si>
    <r>
      <rPr>
        <sz val="8"/>
        <color rgb="FF000000"/>
        <rFont val="ＭＳ 明朝"/>
        <family val="1"/>
        <charset val="128"/>
      </rPr>
      <t>　本会が利用目的を達成するため必要な範囲内で個人データを外部委託するときは、個人情報の安全管理に必要な契約を締結し、適切な管理・監督を行います。</t>
    </r>
    <phoneticPr fontId="0"/>
  </si>
  <si>
    <t>　本会は、公益社団法人不動産保証協会、一般社団法人全国不動産協会、全日本不動産政治連盟及び全日ラビー少額短期保険株式会社と会員サービスを共同で行います。会員に対して、会員情報の登録及び更新、各種会議の通知及び出欠確認、各種研修会の案内及び研修会への出席状況の確認、会員及び役員名簿の作成配布、会費等の請求、会報誌の送付その他の会員サービスの提供並びに各共同利用者の事業運営のため必要最低限の範囲において、個人データ（代表者及び従業者の氏名・性別・生年月日・現住所・電話番号・メールアドレス）を共同利用します。
共同利用者　　　　　　　　　　　　　　　　　　　　共同利用者
東京都千代田区紀尾井町３番３０号　全日会館　　　　東京都千代田区紀尾井町３番３０号　全日会館
公益社団法人不動産保証協会　　　　　　　　　　　　一般社団法人全国不動産協会
共同利用者　　　　　　　　　　　　　　　　　　　　共同利用者
東京都千代田区紀尾井町３番３０号　全日会館　　　　東京都千代田区平河町１丁目８番１３号　全日東京会館
全日本不動産政治連盟　　　　　　　　　　　　　　　全日ラビー少額短期保険株式会社
当該個人データの管理について責任を有する者　本会総務委員長</t>
    <phoneticPr fontId="0"/>
  </si>
  <si>
    <r>
      <rPr>
        <sz val="8"/>
        <color rgb="FF000000"/>
        <rFont val="ＭＳ 明朝"/>
        <family val="1"/>
        <charset val="128"/>
      </rPr>
      <t>個人情報の開示請求及び
訂正、利用停止の方法</t>
    </r>
    <phoneticPr fontId="0"/>
  </si>
  <si>
    <r>
      <rPr>
        <sz val="8"/>
        <color rgb="FF000000"/>
        <rFont val="ＭＳ 明朝"/>
        <family val="1"/>
        <charset val="128"/>
      </rPr>
      <t>　本会は、会員又は一般消費者の方の申出があれば、法令の規定により開示しないことができると定められている場合を除き、申出人に関し登録されている個人情報を開示します。
　登録情報に誤りがある場合には、申出により登録されている個人情報を訂正又は利用停止させていただきます。（開示、訂正、利用停止の申出を受け付ける際に、本会より本人確認をさせていただきます。）また、登録情報の利用を停止すると提供できないサービスが発生する場合があります。
　登録情報に関する開示、訂正、利用停止に関するお問い合わせは、以下に示す『苦情、訂正・利用停止等の申出先』で受け付けます。</t>
    </r>
    <rPh sb="24" eb="26">
      <t>ホウレイ</t>
    </rPh>
    <rPh sb="27" eb="29">
      <t>キテイ</t>
    </rPh>
    <rPh sb="32" eb="34">
      <t>カイジ</t>
    </rPh>
    <rPh sb="44" eb="45">
      <t>サダ</t>
    </rPh>
    <rPh sb="51" eb="53">
      <t>バアイ</t>
    </rPh>
    <rPh sb="54" eb="55">
      <t>ノゾ</t>
    </rPh>
    <phoneticPr fontId="0"/>
  </si>
  <si>
    <t>① 苦情・相談窓口　総本部事務局
　　電　話　０３－３２６３－７０３０　　メール　zennichi-souhonbu@zennichi.or.jp
② 方法は本会の定めによります。</t>
    <phoneticPr fontId="0"/>
  </si>
  <si>
    <r>
      <rPr>
        <sz val="8"/>
        <color rgb="FF000000"/>
        <rFont val="ＭＳ 明朝"/>
        <family val="1"/>
        <charset val="128"/>
      </rPr>
      <t>　本会の定める「文書管理規程」に基づき、事前・事後の承諾を得ることなく、個人情報を安全かつ完全に削除・消去します。（ただし、電子データ化された会員情報については、厳重な安全管理のもと一定期間保存します。）</t>
    </r>
    <phoneticPr fontId="0"/>
  </si>
  <si>
    <r>
      <rPr>
        <sz val="8"/>
        <color rgb="FF000000"/>
        <rFont val="ＭＳ 明朝"/>
        <family val="1"/>
        <charset val="128"/>
      </rPr>
      <t xml:space="preserve">                 本書面についての説明を受け、個人情報の提供・利用について承諾し、本書面の交付を受けました。</t>
    </r>
    <rPh sb="17" eb="18">
      <t>ホン</t>
    </rPh>
    <rPh sb="18" eb="20">
      <t>ショメン</t>
    </rPh>
    <rPh sb="25" eb="27">
      <t>セツメイ</t>
    </rPh>
    <rPh sb="28" eb="29">
      <t>ウ</t>
    </rPh>
    <rPh sb="31" eb="33">
      <t>コジン</t>
    </rPh>
    <rPh sb="33" eb="35">
      <t>ジョウホウ</t>
    </rPh>
    <rPh sb="36" eb="38">
      <t>テイキョウ</t>
    </rPh>
    <rPh sb="39" eb="41">
      <t>リヨウ</t>
    </rPh>
    <rPh sb="45" eb="47">
      <t>ショウダク</t>
    </rPh>
    <rPh sb="49" eb="51">
      <t>ホンショ</t>
    </rPh>
    <rPh sb="51" eb="52">
      <t>メン</t>
    </rPh>
    <rPh sb="53" eb="55">
      <t>コウフ</t>
    </rPh>
    <rPh sb="56" eb="57">
      <t>ウ</t>
    </rPh>
    <phoneticPr fontId="0"/>
  </si>
  <si>
    <r>
      <rPr>
        <sz val="8"/>
        <color rgb="FF000000"/>
        <rFont val="ＭＳ 明朝"/>
        <family val="1"/>
        <charset val="128"/>
      </rPr>
      <t>年</t>
    </r>
    <rPh sb="0" eb="1">
      <t>ネン</t>
    </rPh>
    <phoneticPr fontId="0"/>
  </si>
  <si>
    <r>
      <rPr>
        <sz val="8"/>
        <color rgb="FF000000"/>
        <rFont val="ＭＳ 明朝"/>
        <family val="1"/>
        <charset val="128"/>
      </rPr>
      <t>月</t>
    </r>
    <rPh sb="0" eb="1">
      <t>ツキ</t>
    </rPh>
    <phoneticPr fontId="0"/>
  </si>
  <si>
    <r>
      <rPr>
        <sz val="8"/>
        <color rgb="FF000000"/>
        <rFont val="ＭＳ 明朝"/>
        <family val="1"/>
        <charset val="128"/>
      </rPr>
      <t>日</t>
    </r>
    <rPh sb="0" eb="1">
      <t>ヒ</t>
    </rPh>
    <phoneticPr fontId="0"/>
  </si>
  <si>
    <r>
      <rPr>
        <sz val="8"/>
        <color rgb="FF000000"/>
        <rFont val="ＭＳ 明朝"/>
        <family val="1"/>
        <charset val="128"/>
      </rPr>
      <t>住所又は所在地</t>
    </r>
    <rPh sb="0" eb="2">
      <t>ジュウショ</t>
    </rPh>
    <rPh sb="2" eb="3">
      <t>マタ</t>
    </rPh>
    <rPh sb="4" eb="7">
      <t>ショザイチ</t>
    </rPh>
    <phoneticPr fontId="0"/>
  </si>
  <si>
    <r>
      <rPr>
        <sz val="8"/>
        <color rgb="FF000000"/>
        <rFont val="ＭＳ 明朝"/>
        <family val="1"/>
        <charset val="128"/>
      </rPr>
      <t>商号又は名称</t>
    </r>
    <rPh sb="0" eb="2">
      <t>ショウゴウ</t>
    </rPh>
    <rPh sb="2" eb="3">
      <t>マタ</t>
    </rPh>
    <rPh sb="4" eb="6">
      <t>メイショウ</t>
    </rPh>
    <phoneticPr fontId="0"/>
  </si>
  <si>
    <r>
      <rPr>
        <sz val="8"/>
        <color rgb="FF000000"/>
        <rFont val="ＭＳ 明朝"/>
        <family val="1"/>
        <charset val="128"/>
      </rPr>
      <t>氏名(代表者)</t>
    </r>
    <rPh sb="0" eb="2">
      <t>シメイ</t>
    </rPh>
    <rPh sb="3" eb="6">
      <t>ダイヒョウシャ</t>
    </rPh>
    <phoneticPr fontId="0"/>
  </si>
  <si>
    <r>
      <rPr>
        <sz val="8"/>
        <color rgb="FF000000"/>
        <rFont val="ＭＳ 明朝"/>
        <family val="1"/>
        <charset val="128"/>
      </rPr>
      <t>公益社団法人　不</t>
    </r>
    <r>
      <rPr>
        <sz val="2"/>
        <color rgb="FF000000"/>
        <rFont val="ＭＳ 明朝"/>
        <family val="1"/>
        <charset val="128"/>
      </rPr>
      <t xml:space="preserve"> </t>
    </r>
    <r>
      <rPr>
        <sz val="8"/>
        <color rgb="FF000000"/>
        <rFont val="ＭＳ 明朝"/>
        <family val="1"/>
        <charset val="128"/>
      </rPr>
      <t>動</t>
    </r>
    <r>
      <rPr>
        <sz val="2"/>
        <color rgb="FF000000"/>
        <rFont val="ＭＳ 明朝"/>
        <family val="1"/>
        <charset val="128"/>
      </rPr>
      <t xml:space="preserve"> </t>
    </r>
    <r>
      <rPr>
        <sz val="8"/>
        <color rgb="FF000000"/>
        <rFont val="ＭＳ 明朝"/>
        <family val="1"/>
        <charset val="128"/>
      </rPr>
      <t>産</t>
    </r>
    <r>
      <rPr>
        <sz val="2"/>
        <color rgb="FF000000"/>
        <rFont val="ＭＳ 明朝"/>
        <family val="1"/>
        <charset val="128"/>
      </rPr>
      <t xml:space="preserve"> </t>
    </r>
    <r>
      <rPr>
        <sz val="8"/>
        <color rgb="FF000000"/>
        <rFont val="ＭＳ 明朝"/>
        <family val="1"/>
        <charset val="128"/>
      </rPr>
      <t>保</t>
    </r>
    <r>
      <rPr>
        <sz val="2"/>
        <color rgb="FF000000"/>
        <rFont val="ＭＳ 明朝"/>
        <family val="1"/>
        <charset val="128"/>
      </rPr>
      <t xml:space="preserve"> </t>
    </r>
    <r>
      <rPr>
        <sz val="8"/>
        <color rgb="FF000000"/>
        <rFont val="ＭＳ 明朝"/>
        <family val="1"/>
        <charset val="128"/>
      </rPr>
      <t>証</t>
    </r>
    <r>
      <rPr>
        <sz val="2"/>
        <color rgb="FF000000"/>
        <rFont val="ＭＳ 明朝"/>
        <family val="1"/>
        <charset val="128"/>
      </rPr>
      <t xml:space="preserve"> </t>
    </r>
    <r>
      <rPr>
        <sz val="8"/>
        <color rgb="FF000000"/>
        <rFont val="ＭＳ 明朝"/>
        <family val="1"/>
        <charset val="128"/>
      </rPr>
      <t>協</t>
    </r>
    <r>
      <rPr>
        <sz val="2"/>
        <color rgb="FF000000"/>
        <rFont val="ＭＳ 明朝"/>
        <family val="1"/>
        <charset val="128"/>
      </rPr>
      <t xml:space="preserve"> </t>
    </r>
    <r>
      <rPr>
        <sz val="8"/>
        <color rgb="FF000000"/>
        <rFont val="ＭＳ 明朝"/>
        <family val="1"/>
        <charset val="128"/>
      </rPr>
      <t>会</t>
    </r>
    <rPh sb="0" eb="2">
      <t>コウエキ</t>
    </rPh>
    <rPh sb="2" eb="4">
      <t>シャダン</t>
    </rPh>
    <rPh sb="4" eb="6">
      <t>ホウジン</t>
    </rPh>
    <rPh sb="7" eb="8">
      <t>フ</t>
    </rPh>
    <rPh sb="9" eb="10">
      <t>ドウ</t>
    </rPh>
    <rPh sb="11" eb="12">
      <t>サン</t>
    </rPh>
    <rPh sb="13" eb="14">
      <t>ホ</t>
    </rPh>
    <rPh sb="15" eb="16">
      <t>アカシ</t>
    </rPh>
    <rPh sb="17" eb="18">
      <t>キョウ</t>
    </rPh>
    <rPh sb="19" eb="20">
      <t>カイ</t>
    </rPh>
    <phoneticPr fontId="0"/>
  </si>
  <si>
    <r>
      <rPr>
        <sz val="8"/>
        <color rgb="FF000000"/>
        <rFont val="ＭＳ 明朝"/>
        <family val="1"/>
        <charset val="128"/>
      </rPr>
      <t>会員の皆様へ</t>
    </r>
    <phoneticPr fontId="0"/>
  </si>
  <si>
    <t>　本会が保有する個人情報は、入会申込書及び各種届出書並びにその添付書類に記載された個人情報及び入会にあたり発生する入会金等の入金情報等及び退会にあたり発生する分担金の返還情報です。</t>
    <phoneticPr fontId="0"/>
  </si>
  <si>
    <t>　本会が保有する個人情報は、入会希望事業者（資料請求者を含みます。）、新規宅地建物取引業免許取得者、本会会員に対する苦情申出人及び代理人、本会の手付金保証制度、手付金等保管制度及び一般保証制度等を利用した者、本会会員に対する連帯保証人及び担保提供者並びに求償債務者に係る各種受付簿、申込書及び提出書類などに記載されたデータ等の個人情報です。</t>
    <phoneticPr fontId="0"/>
  </si>
  <si>
    <t>　行政通達や協会及び関係機関からの連絡事項の周知、宅地建物取引業の適正な運営と取引の公正を確保するための調査及び指導、各種会議の通知及び出欠確認、各種研修会の案内及び研修会への出席状況の確認、各種アンケートの依頼、会員名簿及び役員名簿の作成配布又はホームページ上での公開、各種頒布品の販売、会報誌の送付（関係機関等への配布を含みます。）、会費等の請求、褒章又は協会表彰等の審査及び申請、会員逝去等の通知、慶弔金の支払、本会へ新規に入会を希望される宅地建物取引業者の紹介の確認、本会が定める入会審査取扱要綱等に基づく調査及び定款その他諸規程に規定する処分の審議並びに以下記載の「個人情報の第三者への提供」のために利用します。</t>
    <phoneticPr fontId="0"/>
  </si>
  <si>
    <t>① 本会の事業である苦情の解決業務、弁済業務、手付金保証業務、手付金等保管事業及び一般保証業務等に関する連絡等について会報誌その他に掲載し、各種受付簿、申込書及び提出書類などに記載された個人情報を取り扱います。
② 会員が一般消費者との不動産取引業務においてトラブルを起こした場合に会員への処分審議にあたって、その内容を審議するために、苦情申出人の個人情報を取り扱います。
③ 本会への入会を勧めるためのダイレクトメール等を発送するために利用します。</t>
    <phoneticPr fontId="0"/>
  </si>
  <si>
    <t>　本会の有する個人情報（会員の代表者氏名等の所要項目）は、本会の事業目的を達成するために以下の者に対して提供されます。なお、ご本人からの申出がありましたら、提供は停止します。
① 会員名簿の配布及び本会ホームページ上での会員名簿の公開による本会会員及びホームページ閲覧者。
② 入会希望事業者情報（商号、代表者名、所在地、電話番号、ファックス番号、メールアドレス）を、他の同業者団体へ提供することがあります。
③ 苦情の解決業務及び弁済業務において取得した個人情報を公益社団法人全日本不動産協会へ提供することがあります。
④ 求償業務に当たり、求償債務者の所在確認や資産調査のため、商号（屋号）、所在地及び代表者名（会員名）を記載した書面を、電子メールに添付、FAX送信、本会ないしは公益社団法人全日本不動産協会が発行する機関誌に同封ないしは直接交付する方法で本会会員（代表者及び従業員等を含みます。）に提供します。</t>
    <phoneticPr fontId="0"/>
  </si>
  <si>
    <r>
      <rPr>
        <sz val="8"/>
        <color rgb="FF000000"/>
        <rFont val="ＭＳ 明朝"/>
        <family val="1"/>
        <charset val="128"/>
      </rPr>
      <t>①本会の従業者に対して個人情報保護のための教育を定期的に行い、会員及び一般消費者の方の個人情報を厳重に管理します。
②本会が有するデータベースシステムについては、「個人情報保護計画」に従い必要なセキュリティ対策を講じます。</t>
    </r>
    <phoneticPr fontId="0"/>
  </si>
  <si>
    <t>　本会は、公益社団法人全日本不動産協会、一般社団法人全国不動産協会、全日本不動産政治連盟及び全日ラビー少額短期保険株式会社と会員サービスを共同で行います。会員に対して、会員情報の登録及び更新、各種会議の通知及び出欠確認、各種研修会の案内及び研修会への出席状況の確認、会員及び役員名簿の作成配布、会費等の請求、会報誌の送付その他の会員サービスの提供並びに各共同利用者の事業運営のため必要最低限の範囲において、個人データ（代表者及び従業者の氏名・性別・生年月日・現住所・電話番号・メールアドレス）を共同利用します。　
共同利用者　　　　　　　　　　　　　　　　　　　　共同利用者
東京都千代田区紀尾井町３番３０号　全日会館　　　　東京都千代田区紀尾井町３番３０号　全日会館
公益社団法人全日本不動産協会　　　　　　　　　　　一般社団法人全国不動産協会
共同利用者　　　　　　　　　　　　　　　　　　　　共同利用者
東京都千代田区紀尾井町３番３０号　全日会館　　　　東京都千代田区平河町１丁目８番１３号　全日東京会館
全日本不動産政治連盟　　　　　　　　　　　　　　　全日ラビー少額短期保険株式会社
　当該個人データの管理について責任を有する者　本会総務委員長</t>
    <phoneticPr fontId="0"/>
  </si>
  <si>
    <t>　本会は、会員又は一般消費者の方の申出があれば、法令の規定により開示しないことができると定められている場合を除き、申出人に関し登録されている個人情報を開示します。
登録情報に誤りがある場合には、申出により登録されている個人情報を訂正又は利用停止させていただきます。（開示、訂正、利用停止の申出を受け付ける際に、本会より本人確認をさせていただきます。）また、登録情報の利用を停止すると提供できないサービスが発生する場合があります。
　登録情報に関する開示、訂正、利用停止に関するお問い合わせは、以下に示す『苦情、訂正・利用停止等の申出先』で受け付けます。</t>
    <rPh sb="24" eb="26">
      <t>ホウレイ</t>
    </rPh>
    <rPh sb="27" eb="29">
      <t>キテイ</t>
    </rPh>
    <rPh sb="32" eb="34">
      <t>カイジ</t>
    </rPh>
    <rPh sb="44" eb="45">
      <t>サダ</t>
    </rPh>
    <rPh sb="51" eb="53">
      <t>バアイ</t>
    </rPh>
    <rPh sb="54" eb="55">
      <t>ノゾ</t>
    </rPh>
    <phoneticPr fontId="0"/>
  </si>
  <si>
    <t>① 苦情・相談窓口　総本部事務局
　　電　話　０３－３２６３－７０５５　　メール　hosho-souhonbu@zennichi.or.jp
② 方法は本会の定めによります。</t>
    <phoneticPr fontId="0"/>
  </si>
  <si>
    <t>一般社団法人　全国不動産協会</t>
    <rPh sb="0" eb="2">
      <t>イッパン</t>
    </rPh>
    <rPh sb="2" eb="4">
      <t>シャダン</t>
    </rPh>
    <rPh sb="4" eb="6">
      <t>ホウジン</t>
    </rPh>
    <rPh sb="7" eb="9">
      <t>ゼンコク</t>
    </rPh>
    <rPh sb="9" eb="12">
      <t>フドウサン</t>
    </rPh>
    <rPh sb="12" eb="14">
      <t>キョウカイ</t>
    </rPh>
    <phoneticPr fontId="0"/>
  </si>
  <si>
    <t>　本会は、会員及び入会を希望する事業者又は不動産に関する各種業務支援その他サービスを享受される個人の方等の個人情報をいただいております。この書面は、個人情報保護法の規定に従い、本会が入手する個人情報の利用目的、取扱い等について説明するものです。</t>
    <phoneticPr fontId="0"/>
  </si>
  <si>
    <t>　本会は、個人情報保護法の趣旨を尊重し、これを担保するために「個人情報保護方針」「個人情報保護規程」を定め実行します。</t>
    <phoneticPr fontId="0"/>
  </si>
  <si>
    <t>　本会が保有する個人情報は、入会申込書、各種届出書及び会員の不動産取引に関する各種業務支援や福利厚生、共済事業サービスなどの受益に要する提出書類とそれらの添付書類に記載された個人情報、入会金その他の入金情報です。</t>
    <phoneticPr fontId="0"/>
  </si>
  <si>
    <t>　本会が保有する個人情報は、入会希望事業者、新規宅地建物取引業免許取得者のほか、不動産取引に関する各種業務支援や福利厚生、共済事業サービスを利用する会員関係者から提供された提出書類とそれらの添付書類及び本会が主催するセミナー等への出席に係る各種受付簿、申込書に記載された個人情報です。</t>
    <phoneticPr fontId="0"/>
  </si>
  <si>
    <t>　行政通達や協会及び関係機関からの連絡事項の周知、適正な不動産取引の推進のための調査及び指導、各種会議の通知及び出欠確認、各種研修会の案内及び研修会への出席状況の確認、各種アンケートの依頼、会員名簿及び役員名簿の作成配布又はホームページ上での公開、各種頒布品の販売、会報誌及びファクシミリニュースの送付（関係機関等への配布を含みます。）、会費等の請求、協会表彰等の審査及び申請、会員逝去等の通知、本会へ新規に入会を希望される不動産業者の紹介の確認、本会が定める入会審査基準等に基づく調査、共済事業における共済金の給付、定款その他諸規程に規定する処分の審議並びに会員にとって有用と思われる本会提携先の商品及びサービス等を紹介・提供するために利用します。</t>
    <phoneticPr fontId="0"/>
  </si>
  <si>
    <t>①不動産に関する無料相談、不動産に関するセミナー等の統計のために個人情報を取り扱います。
②不動産に関する調査研究のために、個人情報を取り扱うことがあります。</t>
    <phoneticPr fontId="0"/>
  </si>
  <si>
    <t>　本会の有する個人情報（会員の代表者氏名等の所要項目）は、本会の事業目的を達成するために以下の者に対して提供されます。なお、ご本人からの申し出がありましたら、提供は停止します。
①会員名簿の配布及び本会ホームページ上での会員名簿の公開による本会会員及びホームページ閲覧者。
②入会希望事業者情報（商号、代表者氏名、所在地、電話番号、ファックス番号、メールアドレス）を、他の同業者団体へ提供することがあります。
③セミナー等への出席により取得した個人情報または会員の不動産取引に関する各種業務支援や福利厚生、共済事業サービスなどの受益に要する提出書類とそれらの添付書類に記載された個人情報を本会又は共同利用者の提携先へ提供することがあります。
④本会が会員にとって有用と思われる本会又は共同利用者の提携先の商品・サービス等を紹介・提供するため、本会又は共同利用者の提携先に会員情報を提供することがあります。
⑤共済事業における共済金の給付のため及びサービスに関する情報をお知らせするに当たって、本会が提携する生命保険会社に会員情報を提供することがあります。
⑥会員に対して、各種会議の通知及び出欠確認、各種研修会の案内及び研修会への出席状況の確認、会員・役員名簿の作成配布並びに会報誌の送付などの会員サービスの実施や会費等の請求のため、個人データ（代表者及び従業者の氏名・性別・生年月日・現住所・電話番号・メールアドレス）を本会又は共同利用者の提供先に提供することがあります。</t>
    <rPh sb="576" eb="577">
      <t>オヨ</t>
    </rPh>
    <rPh sb="578" eb="581">
      <t>ジュウギョウシャ</t>
    </rPh>
    <phoneticPr fontId="0"/>
  </si>
  <si>
    <t>①本会の従業者に対して個人情報保護のための教育を定期的に行い、会員及び一般消費者の方の個人情報を厳重に管理します。
②本会が有するデータベースシステムについては、「個人情報保護規程」に従い必要なセキュリティ対策を講じます。</t>
    <phoneticPr fontId="0"/>
  </si>
  <si>
    <t>　本会が利用目的を達成するため必要な範囲内で個人データを外部委託するときは、個人情報の安全管理に必要な契約を締結し、適切な管理・監督を行います。</t>
    <phoneticPr fontId="0"/>
  </si>
  <si>
    <t>　本会は、公益社団法人全日本不動産協会、公益社団法人不動産保証協会及び全日ラビー少額短期保険株式会社と会員サービスを共同で行います。会員に対して、会員情報の登録及び更新、各種会議の通知及び出欠確認、各種研修会の案内及び研修会への出席状況の確認、会員及び役員名簿の作成配布並びに会報誌の送付、会員の不動産取引に関する各種業務支援や福利厚生、共済事業などの会員サービスの提供や会費等の請求並びに各共同利用者の事業運営のため必要最低限の範囲において、個人データ（代表者及び従業者の氏名・性別・生年月日・現住所・電話番号・メールアドレス）を共同利用します。
　共同利用者　　　　　　　　　　　　　　　　　　共同利用者
　　東京都千代田区紀尾井町３番３０号　全日会館　　東京都千代田区紀尾井町３番３０号　全日会館
　　公益社団法人全日本不動産協会　　　　　　　　　公益社団法人不動産保証協会
　共同利用者　　　　　　　　　　　　　　　　　　
　　東京都千代田区平河町１丁目８番１３号　全日東京会館　
　　全日ラビー少額短期保険株式会社
　当該個人データの管理について責任を有する者　本会総務委員長　　　　　　　</t>
    <rPh sb="231" eb="232">
      <t>オヨ</t>
    </rPh>
    <rPh sb="233" eb="236">
      <t>ジュウギョウシャ</t>
    </rPh>
    <phoneticPr fontId="0"/>
  </si>
  <si>
    <t>　本会は、会員又は一般消費者の方の申し出があれば、申出人に関し登録されている個人情報を開示します。
　登録情報に誤りがある場合には、申し出により登録されている個人情報を訂正又は利用停止させていただきます。（開示、訂正、利用停止の申し出を受け付ける際に、本会より本人確認させていただきます。）また、登録情報の利用を停止すると提供できないサービスが発生する場合があります。
　登録情報に関する開示、訂正、利用停止に関するお問い合わせは、以下に示す『苦情、訂正・利用停止等の申出先』で受け付けます。</t>
    <phoneticPr fontId="0"/>
  </si>
  <si>
    <r>
      <t>①苦情・相談窓口　　　</t>
    </r>
    <r>
      <rPr>
        <sz val="8"/>
        <color theme="1"/>
        <rFont val="ＭＳ 明朝"/>
        <family val="1"/>
        <charset val="128"/>
      </rPr>
      <t>一般社団法人　全国不動産協会</t>
    </r>
    <r>
      <rPr>
        <sz val="8"/>
        <color rgb="FF000000"/>
        <rFont val="ＭＳ 明朝"/>
        <family val="1"/>
        <charset val="128"/>
      </rPr>
      <t>　事務局
　　電　話　　０３－３２２２－３８０８　　メール　　tra@zennichi.or.jp   
② 方法は本会の定めによります。</t>
    </r>
    <phoneticPr fontId="0"/>
  </si>
  <si>
    <t>　本会の定める「文書取扱規程」に基づき、事前・事後の承諾を得ることなく、個人情報を安全かつ完全に削除・消去します。（ただし、電子データ化された会員情報については、厳重な安全管理のもと一定期間保存します。）</t>
    <phoneticPr fontId="0"/>
  </si>
  <si>
    <t>犯罪収益移転防止法上の統括管理者の選任について</t>
    <phoneticPr fontId="56"/>
  </si>
  <si>
    <r>
      <t xml:space="preserve"> 国土交通省及び警察庁より、
</t>
    </r>
    <r>
      <rPr>
        <b/>
        <u/>
        <sz val="16"/>
        <color theme="1"/>
        <rFont val="BIZ UDPゴシック"/>
        <family val="3"/>
        <charset val="128"/>
      </rPr>
      <t>犯罪による収益の移転防止に関する法律（犯収法）に基づく履行の更なる徹底</t>
    </r>
    <r>
      <rPr>
        <sz val="16"/>
        <color theme="1"/>
        <rFont val="BIZ UDPゴシック"/>
        <family val="3"/>
        <charset val="128"/>
      </rPr>
      <t>について要請がなされたことを受けて、２０２５年１０月２日付で流通６団体（全日、全宅連、不動協、FRK、全住協、推進センター）により、『</t>
    </r>
    <r>
      <rPr>
        <b/>
        <sz val="16"/>
        <color rgb="FFFF0000"/>
        <rFont val="BIZ UDPゴシック"/>
        <family val="3"/>
        <charset val="128"/>
      </rPr>
      <t>不動産業における犯罪収益移転防止法に基づく措置の徹底に関する申合せ</t>
    </r>
    <r>
      <rPr>
        <sz val="16"/>
        <color theme="1"/>
        <rFont val="BIZ UDPゴシック"/>
        <family val="3"/>
        <charset val="128"/>
      </rPr>
      <t>』がなされております。</t>
    </r>
    <phoneticPr fontId="56"/>
  </si>
  <si>
    <r>
      <rPr>
        <sz val="16"/>
        <color theme="1"/>
        <rFont val="BIZ UDPゴシック"/>
        <family val="3"/>
        <charset val="128"/>
      </rPr>
      <t>詳細は</t>
    </r>
    <r>
      <rPr>
        <u/>
        <sz val="16"/>
        <color theme="4"/>
        <rFont val="BIZ UDPゴシック"/>
        <family val="3"/>
        <charset val="128"/>
      </rPr>
      <t>こちら</t>
    </r>
    <r>
      <rPr>
        <sz val="16"/>
        <color theme="1"/>
        <rFont val="BIZ UDPゴシック"/>
        <family val="3"/>
        <charset val="128"/>
      </rPr>
      <t>からご確認いただけます。</t>
    </r>
    <rPh sb="0" eb="2">
      <t>ショウサイ</t>
    </rPh>
    <rPh sb="9" eb="11">
      <t>カクニン</t>
    </rPh>
    <phoneticPr fontId="56"/>
  </si>
  <si>
    <r>
      <t>この中で、犯収法に基づく特定事業者が行うべき措置の一つとして</t>
    </r>
    <r>
      <rPr>
        <b/>
        <u/>
        <sz val="16"/>
        <color theme="1"/>
        <rFont val="BIZ UDPゴシック"/>
        <family val="3"/>
        <charset val="128"/>
      </rPr>
      <t>「取引時確認等の措置の的確な実施のために（中略）業務を統括管理する者（統括管理者）」を選任すること</t>
    </r>
    <r>
      <rPr>
        <sz val="16"/>
        <color theme="1"/>
        <rFont val="BIZ UDPゴシック"/>
        <family val="3"/>
        <charset val="128"/>
      </rPr>
      <t>が定められているため、本会では次のとおり一律の対応を図っております。</t>
    </r>
    <phoneticPr fontId="56"/>
  </si>
  <si>
    <t>＜基本方針＞</t>
    <phoneticPr fontId="56"/>
  </si>
  <si>
    <t>原則</t>
    <rPh sb="0" eb="2">
      <t>ゲンソク</t>
    </rPh>
    <phoneticPr fontId="56"/>
  </si>
  <si>
    <t>会員の事業を全般的に把握・監理している代表者（ただし、主たる事務所に政令で定める使用人が設置されている場合はその者）をもって犯収法上の統括管理者に当てる。</t>
    <phoneticPr fontId="56"/>
  </si>
  <si>
    <t>例外</t>
    <rPh sb="0" eb="2">
      <t>レイガイ</t>
    </rPh>
    <phoneticPr fontId="56"/>
  </si>
  <si>
    <t>会員の事業規模や運営体制等に照らし、特に代表者又は政令使用人以外の者がより適任であると判断される場合は別途その者をもって統括管理者に当てる。</t>
    <phoneticPr fontId="56"/>
  </si>
  <si>
    <t>＜届出手続＞</t>
    <rPh sb="1" eb="3">
      <t>トドケデ</t>
    </rPh>
    <rPh sb="3" eb="5">
      <t>テツヅ</t>
    </rPh>
    <phoneticPr fontId="56"/>
  </si>
  <si>
    <t>現行の登録状況により判断するため個別の届出は要しない。</t>
    <phoneticPr fontId="56"/>
  </si>
  <si>
    <t>WEBフォーム等により個別に届出を行う。</t>
    <phoneticPr fontId="56"/>
  </si>
  <si>
    <r>
      <t>貴社について、代表者又は政令使用人以外の者を統括管理者に当てる場合は、
下記</t>
    </r>
    <r>
      <rPr>
        <b/>
        <sz val="16"/>
        <color rgb="FFFF0000"/>
        <rFont val="BIZ UDPゴシック"/>
        <family val="3"/>
        <charset val="128"/>
      </rPr>
      <t>赤ボタン</t>
    </r>
    <r>
      <rPr>
        <b/>
        <sz val="16"/>
        <color theme="1"/>
        <rFont val="BIZ UDPゴシック"/>
        <family val="3"/>
        <charset val="128"/>
      </rPr>
      <t>のリンクより届出フォームへの入力をお願いいたします。</t>
    </r>
    <rPh sb="36" eb="38">
      <t>カキ</t>
    </rPh>
    <phoneticPr fontId="56"/>
  </si>
  <si>
    <t>▶届出はこちら</t>
    <rPh sb="1" eb="3">
      <t>トドケデ</t>
    </rPh>
    <phoneticPr fontId="56"/>
  </si>
  <si>
    <r>
      <rPr>
        <sz val="12"/>
        <color rgb="FF000000"/>
        <rFont val="ＭＳ 明朝"/>
        <family val="1"/>
        <charset val="128"/>
      </rPr>
      <t>公益社団法人　不動産保証協会　御中</t>
    </r>
    <rPh sb="0" eb="2">
      <t>コウエキ</t>
    </rPh>
    <rPh sb="2" eb="4">
      <t>シャダン</t>
    </rPh>
    <rPh sb="4" eb="6">
      <t>ホウジン</t>
    </rPh>
    <rPh sb="7" eb="10">
      <t>フドウサン</t>
    </rPh>
    <rPh sb="10" eb="12">
      <t>ホショウ</t>
    </rPh>
    <rPh sb="12" eb="14">
      <t>キョウカイ</t>
    </rPh>
    <rPh sb="15" eb="17">
      <t>オンチュウ</t>
    </rPh>
    <phoneticPr fontId="0"/>
  </si>
  <si>
    <r>
      <rPr>
        <b/>
        <sz val="14"/>
        <color rgb="FF000000"/>
        <rFont val="ＭＳ 明朝"/>
        <family val="1"/>
        <charset val="128"/>
      </rPr>
      <t>連 帯 保 証 人 届 出 書</t>
    </r>
    <rPh sb="0" eb="1">
      <t>レン</t>
    </rPh>
    <rPh sb="2" eb="3">
      <t>オビ</t>
    </rPh>
    <rPh sb="4" eb="5">
      <t>ホ</t>
    </rPh>
    <rPh sb="6" eb="7">
      <t>アカシ</t>
    </rPh>
    <rPh sb="8" eb="9">
      <t>ニン</t>
    </rPh>
    <rPh sb="10" eb="11">
      <t>トドケ</t>
    </rPh>
    <rPh sb="12" eb="13">
      <t>デ</t>
    </rPh>
    <rPh sb="14" eb="15">
      <t>ショ</t>
    </rPh>
    <phoneticPr fontId="0"/>
  </si>
  <si>
    <r>
      <rPr>
        <sz val="9"/>
        <color rgb="FF000000"/>
        <rFont val="ＭＳ 明朝"/>
        <family val="1"/>
        <charset val="128"/>
      </rPr>
      <t>　新任の代表者とともに連帯して保証します。なお、同宅地建物取引業者の代表者を</t>
    </r>
    <rPh sb="1" eb="3">
      <t>シンニン</t>
    </rPh>
    <rPh sb="4" eb="7">
      <t>ダイヒョウシャ</t>
    </rPh>
    <rPh sb="11" eb="13">
      <t>レンタイ</t>
    </rPh>
    <rPh sb="15" eb="17">
      <t>ホショウ</t>
    </rPh>
    <rPh sb="24" eb="25">
      <t>ドウ</t>
    </rPh>
    <rPh sb="25" eb="27">
      <t>タクチ</t>
    </rPh>
    <rPh sb="27" eb="29">
      <t>タテモノ</t>
    </rPh>
    <rPh sb="29" eb="31">
      <t>トリヒキ</t>
    </rPh>
    <rPh sb="31" eb="33">
      <t>ギョウシャ</t>
    </rPh>
    <rPh sb="34" eb="35">
      <t>ダイ</t>
    </rPh>
    <phoneticPr fontId="0"/>
  </si>
  <si>
    <r>
      <rPr>
        <sz val="9"/>
        <color rgb="FF000000"/>
        <rFont val="ＭＳ 明朝"/>
        <family val="1"/>
        <charset val="128"/>
      </rPr>
      <t>　退任した場合でも、新任の代表者による連帯保証書の提出がない場合には、代表者を</t>
    </r>
    <rPh sb="1" eb="3">
      <t>タイニン</t>
    </rPh>
    <rPh sb="5" eb="7">
      <t>バアイ</t>
    </rPh>
    <rPh sb="10" eb="12">
      <t>シンニン</t>
    </rPh>
    <rPh sb="13" eb="16">
      <t>ダイヒョウシャ</t>
    </rPh>
    <rPh sb="19" eb="24">
      <t>レンタイホショウショ</t>
    </rPh>
    <rPh sb="25" eb="27">
      <t>テイシュツ</t>
    </rPh>
    <phoneticPr fontId="0"/>
  </si>
  <si>
    <r>
      <rPr>
        <sz val="9"/>
        <color rgb="FF000000"/>
        <rFont val="ＭＳ 明朝"/>
        <family val="1"/>
        <charset val="128"/>
      </rPr>
      <t xml:space="preserve">  貴協会の定款・諸規則並びに宅地建物取引業法等の諸法令を遵守することを約束し、</t>
    </r>
    <rPh sb="2" eb="3">
      <t>キ</t>
    </rPh>
    <rPh sb="3" eb="5">
      <t>キョウカイ</t>
    </rPh>
    <rPh sb="6" eb="8">
      <t>テイカン</t>
    </rPh>
    <rPh sb="9" eb="10">
      <t>ショ</t>
    </rPh>
    <rPh sb="10" eb="12">
      <t>キソク</t>
    </rPh>
    <rPh sb="12" eb="13">
      <t>ナラ</t>
    </rPh>
    <rPh sb="15" eb="22">
      <t>タクチタテモノトリヒキギョウ</t>
    </rPh>
    <rPh sb="22" eb="23">
      <t>ホウ</t>
    </rPh>
    <rPh sb="23" eb="24">
      <t>トウ</t>
    </rPh>
    <rPh sb="25" eb="28">
      <t>ショホウレイ</t>
    </rPh>
    <rPh sb="29" eb="31">
      <t>ジュンシュ</t>
    </rPh>
    <phoneticPr fontId="0"/>
  </si>
  <si>
    <r>
      <rPr>
        <sz val="9"/>
        <color rgb="FF000000"/>
        <rFont val="ＭＳ 明朝"/>
        <family val="1"/>
        <charset val="128"/>
      </rPr>
      <t>　退任した後の取引に関する還付充当金の納付についても、連帯して保証します。</t>
    </r>
    <rPh sb="1" eb="3">
      <t>タイニン</t>
    </rPh>
    <rPh sb="5" eb="6">
      <t>アト</t>
    </rPh>
    <rPh sb="7" eb="9">
      <t>トリヒキ</t>
    </rPh>
    <rPh sb="10" eb="11">
      <t>カン</t>
    </rPh>
    <rPh sb="13" eb="18">
      <t>カンプジュウトウキン</t>
    </rPh>
    <rPh sb="19" eb="21">
      <t>ノウフ</t>
    </rPh>
    <phoneticPr fontId="0"/>
  </si>
  <si>
    <r>
      <rPr>
        <sz val="9"/>
        <color rgb="FF000000"/>
        <rFont val="ＭＳ 明朝"/>
        <family val="1"/>
        <charset val="128"/>
      </rPr>
      <t>連帯保証人とともに下記に連署の上ここにお届けいたします。</t>
    </r>
    <rPh sb="0" eb="5">
      <t>レンタイホショウニン</t>
    </rPh>
    <rPh sb="9" eb="11">
      <t>カキ</t>
    </rPh>
    <rPh sb="12" eb="14">
      <t>レンショ</t>
    </rPh>
    <rPh sb="15" eb="16">
      <t>ウエ</t>
    </rPh>
    <rPh sb="20" eb="21">
      <t>トド</t>
    </rPh>
    <phoneticPr fontId="0"/>
  </si>
  <si>
    <r>
      <rPr>
        <sz val="9"/>
        <color rgb="FF000000"/>
        <rFont val="ＭＳ 明朝"/>
        <family val="1"/>
        <charset val="128"/>
      </rPr>
      <t>　　代表者以外の第三者保証人の保証期間については、原則として本連帯保証書提出の</t>
    </r>
    <rPh sb="2" eb="5">
      <t>ダイヒョウシャ</t>
    </rPh>
    <rPh sb="5" eb="7">
      <t>イガイ</t>
    </rPh>
    <rPh sb="8" eb="11">
      <t>ダイサンシャ</t>
    </rPh>
    <rPh sb="11" eb="14">
      <t>ホショウニン</t>
    </rPh>
    <rPh sb="15" eb="17">
      <t>ホショウ</t>
    </rPh>
    <rPh sb="17" eb="19">
      <t>キカン</t>
    </rPh>
    <rPh sb="25" eb="27">
      <t>ゲンソク</t>
    </rPh>
    <rPh sb="30" eb="31">
      <t>ホン</t>
    </rPh>
    <rPh sb="31" eb="35">
      <t>レンタイホショウ</t>
    </rPh>
    <rPh sb="35" eb="36">
      <t>ショ</t>
    </rPh>
    <rPh sb="36" eb="38">
      <t>テイシュツ</t>
    </rPh>
    <phoneticPr fontId="0"/>
  </si>
  <si>
    <r>
      <rPr>
        <sz val="9"/>
        <color rgb="FF000000"/>
        <rFont val="ＭＳ 明朝"/>
        <family val="1"/>
        <charset val="128"/>
      </rPr>
      <t>　なお、連帯保証人が破産手続開始の決定を受けたとき、又は死亡したときは、新たな</t>
    </r>
    <rPh sb="6" eb="9">
      <t>ホショウニン</t>
    </rPh>
    <rPh sb="10" eb="12">
      <t>ハサン</t>
    </rPh>
    <rPh sb="12" eb="14">
      <t>テツヅ</t>
    </rPh>
    <rPh sb="14" eb="16">
      <t>カイシ</t>
    </rPh>
    <rPh sb="17" eb="19">
      <t>ケッテイ</t>
    </rPh>
    <rPh sb="20" eb="21">
      <t>ウ</t>
    </rPh>
    <rPh sb="26" eb="27">
      <t>マタ</t>
    </rPh>
    <rPh sb="28" eb="30">
      <t>シボウ</t>
    </rPh>
    <phoneticPr fontId="0"/>
  </si>
  <si>
    <r>
      <rPr>
        <sz val="9"/>
        <color rgb="FF000000"/>
        <rFont val="ＭＳ 明朝"/>
        <family val="1"/>
        <charset val="128"/>
      </rPr>
      <t>　日から5年間とし、その期間内に申出のあった債権について、貴協会が認証したこと</t>
    </r>
    <rPh sb="5" eb="7">
      <t>ネンカン</t>
    </rPh>
    <rPh sb="12" eb="15">
      <t>キカンナイ</t>
    </rPh>
    <rPh sb="16" eb="18">
      <t>モウシデ</t>
    </rPh>
    <rPh sb="22" eb="24">
      <t>サイケン</t>
    </rPh>
    <rPh sb="29" eb="30">
      <t>キ</t>
    </rPh>
    <phoneticPr fontId="0"/>
  </si>
  <si>
    <r>
      <rPr>
        <sz val="9"/>
        <color rgb="FF000000"/>
        <rFont val="ＭＳ 明朝"/>
        <family val="1"/>
        <charset val="128"/>
      </rPr>
      <t>連帯保証人を立て、速やかに貴会に対し新たな連帯保証書を提出いたします。</t>
    </r>
    <rPh sb="0" eb="2">
      <t>レンタイ</t>
    </rPh>
    <rPh sb="2" eb="5">
      <t>ホショウニン</t>
    </rPh>
    <rPh sb="6" eb="7">
      <t>タ</t>
    </rPh>
    <rPh sb="9" eb="10">
      <t>スミ</t>
    </rPh>
    <rPh sb="13" eb="15">
      <t>キカイ</t>
    </rPh>
    <rPh sb="16" eb="17">
      <t>タイ</t>
    </rPh>
    <rPh sb="18" eb="19">
      <t>アラ</t>
    </rPh>
    <rPh sb="21" eb="23">
      <t>レンタイ</t>
    </rPh>
    <rPh sb="23" eb="25">
      <t>ホショウ</t>
    </rPh>
    <rPh sb="25" eb="26">
      <t>ショ</t>
    </rPh>
    <rPh sb="27" eb="29">
      <t>テイシュツ</t>
    </rPh>
    <phoneticPr fontId="0"/>
  </si>
  <si>
    <r>
      <rPr>
        <sz val="9"/>
        <color rgb="FF000000"/>
        <rFont val="ＭＳ 明朝"/>
        <family val="1"/>
        <charset val="128"/>
      </rPr>
      <t>　による還付充当金の納付を連帯して保証します。</t>
    </r>
    <rPh sb="4" eb="9">
      <t>カンプジュウトウキン</t>
    </rPh>
    <rPh sb="10" eb="12">
      <t>ノウフ</t>
    </rPh>
    <rPh sb="13" eb="15">
      <t>レンタイ</t>
    </rPh>
    <rPh sb="17" eb="19">
      <t>ホショウ</t>
    </rPh>
    <phoneticPr fontId="0"/>
  </si>
  <si>
    <r>
      <rPr>
        <sz val="9"/>
        <color rgb="FF000000"/>
        <rFont val="ＭＳ 明朝"/>
        <family val="1"/>
        <charset val="128"/>
      </rPr>
      <t>年</t>
    </r>
    <rPh sb="0" eb="1">
      <t>ネン</t>
    </rPh>
    <phoneticPr fontId="0"/>
  </si>
  <si>
    <r>
      <rPr>
        <sz val="9"/>
        <color rgb="FF000000"/>
        <rFont val="ＭＳ 明朝"/>
        <family val="1"/>
        <charset val="128"/>
      </rPr>
      <t>月</t>
    </r>
    <rPh sb="0" eb="1">
      <t>ガツ</t>
    </rPh>
    <phoneticPr fontId="0"/>
  </si>
  <si>
    <r>
      <rPr>
        <sz val="9"/>
        <color rgb="FF000000"/>
        <rFont val="ＭＳ 明朝"/>
        <family val="1"/>
        <charset val="128"/>
      </rPr>
      <t>日</t>
    </r>
    <rPh sb="0" eb="1">
      <t>ニチ</t>
    </rPh>
    <phoneticPr fontId="0"/>
  </si>
  <si>
    <r>
      <rPr>
        <sz val="9"/>
        <color rgb="FF000000"/>
        <rFont val="ＭＳ 明朝"/>
        <family val="1"/>
        <charset val="128"/>
      </rPr>
      <t>主たる事務所
所在地</t>
    </r>
    <rPh sb="0" eb="1">
      <t>シュ</t>
    </rPh>
    <rPh sb="3" eb="5">
      <t>ジム</t>
    </rPh>
    <rPh sb="5" eb="6">
      <t>ショ</t>
    </rPh>
    <rPh sb="7" eb="10">
      <t>ショザイチ</t>
    </rPh>
    <phoneticPr fontId="0"/>
  </si>
  <si>
    <r>
      <rPr>
        <sz val="9"/>
        <color rgb="FF000000"/>
        <rFont val="ＭＳ 明朝"/>
        <family val="1"/>
        <charset val="128"/>
      </rPr>
      <t>〒</t>
    </r>
    <phoneticPr fontId="0"/>
  </si>
  <si>
    <r>
      <rPr>
        <sz val="9"/>
        <color rgb="FF000000"/>
        <rFont val="ＭＳ 明朝"/>
        <family val="1"/>
        <charset val="128"/>
      </rPr>
      <t>（自署・捺印の上、発行後3ヶ月以内の印鑑証明書を添付のこと。）</t>
    </r>
    <rPh sb="1" eb="3">
      <t>ジショ</t>
    </rPh>
    <rPh sb="4" eb="6">
      <t>ナツイン</t>
    </rPh>
    <rPh sb="7" eb="8">
      <t>ウエ</t>
    </rPh>
    <rPh sb="9" eb="12">
      <t>ハッコウゴ</t>
    </rPh>
    <rPh sb="14" eb="17">
      <t>ゲツイナイ</t>
    </rPh>
    <rPh sb="18" eb="20">
      <t>インカン</t>
    </rPh>
    <rPh sb="20" eb="23">
      <t>ショウメイショ</t>
    </rPh>
    <rPh sb="24" eb="26">
      <t>テンプ</t>
    </rPh>
    <phoneticPr fontId="0"/>
  </si>
  <si>
    <r>
      <rPr>
        <sz val="9"/>
        <color rgb="FF000000"/>
        <rFont val="ＭＳ 明朝"/>
        <family val="1"/>
        <charset val="128"/>
      </rPr>
      <t>商号</t>
    </r>
    <rPh sb="0" eb="2">
      <t>ショウゴウ</t>
    </rPh>
    <phoneticPr fontId="0"/>
  </si>
  <si>
    <r>
      <rPr>
        <sz val="9"/>
        <color rgb="FF000000"/>
        <rFont val="ＭＳ 明朝"/>
        <family val="1"/>
        <charset val="128"/>
      </rPr>
      <t>連帯保証人
（代表者）</t>
    </r>
    <rPh sb="0" eb="5">
      <t>レンタイホショウニン</t>
    </rPh>
    <rPh sb="7" eb="10">
      <t>ダイヒョウシャ</t>
    </rPh>
    <phoneticPr fontId="0"/>
  </si>
  <si>
    <r>
      <rPr>
        <sz val="9"/>
        <color rgb="FF000000"/>
        <rFont val="ＭＳ 明朝"/>
        <family val="1"/>
        <charset val="128"/>
      </rPr>
      <t>本籍</t>
    </r>
    <rPh sb="0" eb="2">
      <t>ホンセキ</t>
    </rPh>
    <phoneticPr fontId="0"/>
  </si>
  <si>
    <r>
      <rPr>
        <sz val="9"/>
        <color rgb="FF000000"/>
        <rFont val="ＭＳ 明朝"/>
        <family val="1"/>
        <charset val="128"/>
      </rPr>
      <t>代表者氏名</t>
    </r>
    <rPh sb="0" eb="3">
      <t>ダイヒョウシャ</t>
    </rPh>
    <rPh sb="3" eb="5">
      <t>シメイ</t>
    </rPh>
    <phoneticPr fontId="0"/>
  </si>
  <si>
    <r>
      <rPr>
        <sz val="9"/>
        <color rgb="FF000000"/>
        <rFont val="ＭＳ 明朝"/>
        <family val="1"/>
        <charset val="128"/>
      </rPr>
      <t>住所</t>
    </r>
    <rPh sb="0" eb="2">
      <t>ジュウショ</t>
    </rPh>
    <phoneticPr fontId="0"/>
  </si>
  <si>
    <r>
      <rPr>
        <sz val="9"/>
        <color rgb="FF000000"/>
        <rFont val="ＭＳ 明朝"/>
        <family val="1"/>
        <charset val="128"/>
      </rPr>
      <t>氏名</t>
    </r>
    <rPh sb="0" eb="2">
      <t>シメイ</t>
    </rPh>
    <phoneticPr fontId="0"/>
  </si>
  <si>
    <r>
      <rPr>
        <sz val="9"/>
        <color rgb="FF000000"/>
        <rFont val="ＭＳ 明朝"/>
        <family val="1"/>
        <charset val="128"/>
      </rPr>
      <t>㊞（実印）</t>
    </r>
    <phoneticPr fontId="0"/>
  </si>
  <si>
    <r>
      <rPr>
        <b/>
        <sz val="14"/>
        <color rgb="FF000000"/>
        <rFont val="ＭＳ 明朝"/>
        <family val="1"/>
        <charset val="128"/>
      </rPr>
      <t>連 帯 保 証 書</t>
    </r>
    <rPh sb="0" eb="1">
      <t>レン</t>
    </rPh>
    <rPh sb="2" eb="3">
      <t>オビ</t>
    </rPh>
    <rPh sb="4" eb="5">
      <t>ホ</t>
    </rPh>
    <rPh sb="6" eb="7">
      <t>アカシ</t>
    </rPh>
    <rPh sb="8" eb="9">
      <t>ショ</t>
    </rPh>
    <phoneticPr fontId="0"/>
  </si>
  <si>
    <r>
      <rPr>
        <sz val="9"/>
        <color rgb="FF000000"/>
        <rFont val="ＭＳ 明朝"/>
        <family val="1"/>
        <charset val="128"/>
      </rPr>
      <t>生年月日</t>
    </r>
    <rPh sb="0" eb="4">
      <t>セイネンガッピ</t>
    </rPh>
    <phoneticPr fontId="0"/>
  </si>
  <si>
    <r>
      <rPr>
        <sz val="9"/>
        <color rgb="FF000000"/>
        <rFont val="ＭＳ 明朝"/>
        <family val="1"/>
        <charset val="128"/>
      </rPr>
      <t>生</t>
    </r>
    <rPh sb="0" eb="1">
      <t>ウ</t>
    </rPh>
    <phoneticPr fontId="0"/>
  </si>
  <si>
    <r>
      <rPr>
        <sz val="9"/>
        <color rgb="FF000000"/>
        <rFont val="ＭＳ 明朝"/>
        <family val="1"/>
        <charset val="128"/>
      </rPr>
      <t>１　私は、宅地建物取引業法第64条の8の規定により、上記の宅地建物取引業者に対する</t>
    </r>
    <rPh sb="2" eb="3">
      <t>ワタシ</t>
    </rPh>
    <rPh sb="5" eb="12">
      <t>タクチタテモノトリヒキギョウ</t>
    </rPh>
    <rPh sb="12" eb="13">
      <t>ホウ</t>
    </rPh>
    <rPh sb="13" eb="14">
      <t>ダイ</t>
    </rPh>
    <rPh sb="16" eb="17">
      <t>ジョウ</t>
    </rPh>
    <rPh sb="20" eb="22">
      <t>キテイ</t>
    </rPh>
    <rPh sb="26" eb="28">
      <t>ジョウキ</t>
    </rPh>
    <rPh sb="29" eb="31">
      <t>タクチ</t>
    </rPh>
    <rPh sb="31" eb="33">
      <t>タテモノ</t>
    </rPh>
    <rPh sb="33" eb="35">
      <t>トリヒキ</t>
    </rPh>
    <rPh sb="35" eb="37">
      <t>ギョウシャ</t>
    </rPh>
    <rPh sb="38" eb="39">
      <t>タイ</t>
    </rPh>
    <phoneticPr fontId="0"/>
  </si>
  <si>
    <r>
      <rPr>
        <sz val="9"/>
        <color rgb="FF000000"/>
        <rFont val="ＭＳ 明朝"/>
        <family val="1"/>
        <charset val="128"/>
      </rPr>
      <t>電話番号</t>
    </r>
    <rPh sb="0" eb="4">
      <t>デンワバンゴウ</t>
    </rPh>
    <phoneticPr fontId="0"/>
  </si>
  <si>
    <r>
      <rPr>
        <sz val="9"/>
        <color rgb="FF000000"/>
        <rFont val="ＭＳ 明朝"/>
        <family val="1"/>
        <charset val="128"/>
      </rPr>
      <t>　宅地建物取引に関連した債権について、取引の相手方等の申出に基づき、貴協会の</t>
    </r>
    <rPh sb="1" eb="3">
      <t>タクチ</t>
    </rPh>
    <rPh sb="3" eb="5">
      <t>タテモノ</t>
    </rPh>
    <rPh sb="5" eb="7">
      <t>トリヒキ</t>
    </rPh>
    <rPh sb="8" eb="10">
      <t>カンレン</t>
    </rPh>
    <rPh sb="12" eb="14">
      <t>サイケン</t>
    </rPh>
    <rPh sb="19" eb="21">
      <t>トリヒキ</t>
    </rPh>
    <rPh sb="22" eb="25">
      <t>アイテガタ</t>
    </rPh>
    <rPh sb="25" eb="26">
      <t>トウ</t>
    </rPh>
    <rPh sb="27" eb="29">
      <t>モウシデ</t>
    </rPh>
    <rPh sb="30" eb="31">
      <t>モト</t>
    </rPh>
    <rPh sb="34" eb="35">
      <t>キ</t>
    </rPh>
    <rPh sb="35" eb="37">
      <t>キョウカイ</t>
    </rPh>
    <phoneticPr fontId="0"/>
  </si>
  <si>
    <r>
      <rPr>
        <sz val="9"/>
        <color rgb="FF000000"/>
        <rFont val="ＭＳ 明朝"/>
        <family val="1"/>
        <charset val="128"/>
      </rPr>
      <t>極度額</t>
    </r>
    <rPh sb="0" eb="2">
      <t>キョクド</t>
    </rPh>
    <rPh sb="2" eb="3">
      <t>ガク</t>
    </rPh>
    <phoneticPr fontId="0"/>
  </si>
  <si>
    <r>
      <rPr>
        <sz val="9"/>
        <color rgb="FF000000"/>
        <rFont val="ＭＳ 明朝"/>
        <family val="1"/>
        <charset val="128"/>
      </rPr>
      <t>　供託した弁済業務保証金から弁済を受けることができる額を貴協会が認証し、</t>
    </r>
    <rPh sb="1" eb="3">
      <t>キョウタク</t>
    </rPh>
    <rPh sb="5" eb="7">
      <t>ベンサイ</t>
    </rPh>
    <rPh sb="7" eb="9">
      <t>ギョウム</t>
    </rPh>
    <rPh sb="9" eb="11">
      <t>ホショウ</t>
    </rPh>
    <rPh sb="11" eb="12">
      <t>キン</t>
    </rPh>
    <rPh sb="14" eb="16">
      <t>ベンサイ</t>
    </rPh>
    <rPh sb="17" eb="18">
      <t>ウ</t>
    </rPh>
    <rPh sb="26" eb="27">
      <t>ガク</t>
    </rPh>
    <rPh sb="28" eb="29">
      <t>キ</t>
    </rPh>
    <rPh sb="29" eb="31">
      <t>キョウカイ</t>
    </rPh>
    <rPh sb="32" eb="34">
      <t>ニンショウ</t>
    </rPh>
    <phoneticPr fontId="0"/>
  </si>
  <si>
    <r>
      <rPr>
        <sz val="9"/>
        <color rgb="FF000000"/>
        <rFont val="ＭＳ 明朝"/>
        <family val="1"/>
        <charset val="128"/>
      </rPr>
      <t>円</t>
    </r>
    <rPh sb="0" eb="1">
      <t>エン</t>
    </rPh>
    <phoneticPr fontId="0"/>
  </si>
  <si>
    <r>
      <rPr>
        <sz val="9"/>
        <color rgb="FF000000"/>
        <rFont val="ＭＳ 明朝"/>
        <family val="1"/>
        <charset val="128"/>
      </rPr>
      <t>　取引の相手方等に弁済業務保証金が還付された場合は、その還付額と同額の</t>
    </r>
    <phoneticPr fontId="0"/>
  </si>
  <si>
    <r>
      <rPr>
        <sz val="9"/>
        <color rgb="FF000000"/>
        <rFont val="ＭＳ 明朝"/>
        <family val="1"/>
        <charset val="128"/>
      </rPr>
      <t>連帯保証人
（第三者）</t>
    </r>
    <rPh sb="0" eb="5">
      <t>レンタイホショウニン</t>
    </rPh>
    <rPh sb="7" eb="10">
      <t>ダイサンシャ</t>
    </rPh>
    <phoneticPr fontId="0"/>
  </si>
  <si>
    <r>
      <rPr>
        <sz val="9"/>
        <color rgb="FF000000"/>
        <rFont val="ＭＳ 明朝"/>
        <family val="1"/>
        <charset val="128"/>
      </rPr>
      <t>　還付充当金を貴協会に納付することを上記の宅地建物取引業者と連帯して保証します。</t>
    </r>
    <phoneticPr fontId="0"/>
  </si>
  <si>
    <r>
      <rPr>
        <sz val="9"/>
        <color rgb="FF000000"/>
        <rFont val="ＭＳ 明朝"/>
        <family val="1"/>
        <charset val="128"/>
      </rPr>
      <t>　　なお、私は上記の宅地建物取引業者より財産および収支の状況等民法第465条の10</t>
    </r>
    <rPh sb="5" eb="6">
      <t>ワタシ</t>
    </rPh>
    <rPh sb="7" eb="9">
      <t>ジョウキ</t>
    </rPh>
    <rPh sb="10" eb="12">
      <t>タクチ</t>
    </rPh>
    <rPh sb="12" eb="14">
      <t>タテモノ</t>
    </rPh>
    <rPh sb="14" eb="16">
      <t>トリヒキ</t>
    </rPh>
    <rPh sb="16" eb="18">
      <t>ギョウシャ</t>
    </rPh>
    <rPh sb="20" eb="22">
      <t>ザイサン</t>
    </rPh>
    <rPh sb="25" eb="27">
      <t>シュウシ</t>
    </rPh>
    <rPh sb="28" eb="30">
      <t>ジョウキョウ</t>
    </rPh>
    <rPh sb="30" eb="31">
      <t>トウ</t>
    </rPh>
    <rPh sb="31" eb="33">
      <t>ミンポウ</t>
    </rPh>
    <rPh sb="33" eb="34">
      <t>ダイ</t>
    </rPh>
    <rPh sb="37" eb="38">
      <t>ジョウ</t>
    </rPh>
    <phoneticPr fontId="0"/>
  </si>
  <si>
    <r>
      <rPr>
        <sz val="9"/>
        <color rgb="FF000000"/>
        <rFont val="ＭＳ 明朝"/>
        <family val="1"/>
        <charset val="128"/>
      </rPr>
      <t>　第1項所定の事項について正確な情報提供を受けた上で、本連帯保証書を差し入れる　</t>
    </r>
    <rPh sb="1" eb="2">
      <t>ダイ</t>
    </rPh>
    <rPh sb="3" eb="4">
      <t>コウ</t>
    </rPh>
    <rPh sb="4" eb="6">
      <t>ショテイ</t>
    </rPh>
    <rPh sb="7" eb="9">
      <t>ジコウ</t>
    </rPh>
    <rPh sb="13" eb="15">
      <t>セイカク</t>
    </rPh>
    <rPh sb="16" eb="18">
      <t>ジョウホウ</t>
    </rPh>
    <rPh sb="18" eb="20">
      <t>テイキョウ</t>
    </rPh>
    <rPh sb="21" eb="22">
      <t>ウ</t>
    </rPh>
    <rPh sb="24" eb="25">
      <t>ウエ</t>
    </rPh>
    <rPh sb="27" eb="28">
      <t>ホン</t>
    </rPh>
    <rPh sb="28" eb="30">
      <t>レンタイ</t>
    </rPh>
    <rPh sb="30" eb="32">
      <t>ホショウ</t>
    </rPh>
    <rPh sb="32" eb="33">
      <t>ショ</t>
    </rPh>
    <phoneticPr fontId="0"/>
  </si>
  <si>
    <t>㊞（実印）</t>
    <phoneticPr fontId="0"/>
  </si>
  <si>
    <r>
      <rPr>
        <sz val="9"/>
        <color rgb="FF000000"/>
        <rFont val="ＭＳ 明朝"/>
        <family val="1"/>
        <charset val="128"/>
      </rPr>
      <t>　ことを表明します。</t>
    </r>
    <rPh sb="4" eb="6">
      <t>ヒョウメイ</t>
    </rPh>
    <phoneticPr fontId="0"/>
  </si>
  <si>
    <r>
      <rPr>
        <sz val="9"/>
        <color rgb="FF000000"/>
        <rFont val="ＭＳ 明朝"/>
        <family val="1"/>
        <charset val="128"/>
      </rPr>
      <t>職業</t>
    </r>
    <rPh sb="0" eb="2">
      <t>ショクギョウ</t>
    </rPh>
    <phoneticPr fontId="0"/>
  </si>
  <si>
    <r>
      <rPr>
        <sz val="9"/>
        <color rgb="FF000000"/>
        <rFont val="ＭＳ 明朝"/>
        <family val="1"/>
        <charset val="128"/>
      </rPr>
      <t>２　私が、本連帯保証書に基づき負担する債務の極度額は、記名押印欄中「極度額」の</t>
    </r>
    <rPh sb="2" eb="3">
      <t>ワタシ</t>
    </rPh>
    <rPh sb="5" eb="6">
      <t>ホン</t>
    </rPh>
    <rPh sb="6" eb="8">
      <t>レンタイ</t>
    </rPh>
    <rPh sb="8" eb="10">
      <t>ホショウ</t>
    </rPh>
    <rPh sb="10" eb="11">
      <t>ショ</t>
    </rPh>
    <rPh sb="12" eb="13">
      <t>モト</t>
    </rPh>
    <rPh sb="15" eb="17">
      <t>フタン</t>
    </rPh>
    <rPh sb="19" eb="21">
      <t>サイム</t>
    </rPh>
    <rPh sb="22" eb="24">
      <t>キョクド</t>
    </rPh>
    <rPh sb="24" eb="25">
      <t>ガク</t>
    </rPh>
    <rPh sb="27" eb="29">
      <t>キメイ</t>
    </rPh>
    <rPh sb="29" eb="31">
      <t>オウイン</t>
    </rPh>
    <rPh sb="31" eb="32">
      <t>ラン</t>
    </rPh>
    <rPh sb="32" eb="33">
      <t>チュウ</t>
    </rPh>
    <rPh sb="34" eb="36">
      <t>キョクド</t>
    </rPh>
    <rPh sb="36" eb="37">
      <t>ガク</t>
    </rPh>
    <phoneticPr fontId="0"/>
  </si>
  <si>
    <r>
      <rPr>
        <sz val="9"/>
        <color rgb="FF000000"/>
        <rFont val="ＭＳ 明朝"/>
        <family val="1"/>
        <charset val="128"/>
      </rPr>
      <t>　欄記載の金額とします。但し、上記宅地建物取引業者が新たに支店を設置した場合、</t>
    </r>
    <rPh sb="1" eb="2">
      <t>ラン</t>
    </rPh>
    <rPh sb="2" eb="4">
      <t>キサイ</t>
    </rPh>
    <rPh sb="5" eb="7">
      <t>キンガク</t>
    </rPh>
    <rPh sb="12" eb="13">
      <t>タダ</t>
    </rPh>
    <rPh sb="15" eb="17">
      <t>ジョウキ</t>
    </rPh>
    <rPh sb="17" eb="19">
      <t>タクチ</t>
    </rPh>
    <rPh sb="19" eb="21">
      <t>タテモノ</t>
    </rPh>
    <rPh sb="21" eb="23">
      <t>トリヒキ</t>
    </rPh>
    <rPh sb="23" eb="25">
      <t>ギョウシャ</t>
    </rPh>
    <rPh sb="26" eb="27">
      <t>アラ</t>
    </rPh>
    <rPh sb="29" eb="31">
      <t>シテン</t>
    </rPh>
    <rPh sb="32" eb="34">
      <t>セッチ</t>
    </rPh>
    <phoneticPr fontId="0"/>
  </si>
  <si>
    <r>
      <rPr>
        <sz val="9"/>
        <color rgb="FF000000"/>
        <rFont val="ＭＳ 明朝"/>
        <family val="1"/>
        <charset val="128"/>
      </rPr>
      <t>　又は宅地建物取引業法第25条第2項の政令で定める営業保証金の額が増加となった</t>
    </r>
    <rPh sb="1" eb="2">
      <t>マタ</t>
    </rPh>
    <rPh sb="3" eb="5">
      <t>タクチ</t>
    </rPh>
    <rPh sb="5" eb="7">
      <t>タテモノ</t>
    </rPh>
    <rPh sb="7" eb="9">
      <t>トリヒキ</t>
    </rPh>
    <rPh sb="10" eb="11">
      <t>ホウ</t>
    </rPh>
    <rPh sb="11" eb="12">
      <t>ダイ</t>
    </rPh>
    <rPh sb="14" eb="15">
      <t>ジョウ</t>
    </rPh>
    <rPh sb="15" eb="16">
      <t>ダイ</t>
    </rPh>
    <rPh sb="17" eb="18">
      <t>コウ</t>
    </rPh>
    <rPh sb="19" eb="21">
      <t>セイレイ</t>
    </rPh>
    <rPh sb="22" eb="23">
      <t>サダ</t>
    </rPh>
    <rPh sb="25" eb="27">
      <t>エイギョウ</t>
    </rPh>
    <rPh sb="27" eb="30">
      <t>ホショウキン</t>
    </rPh>
    <rPh sb="31" eb="32">
      <t>ガク</t>
    </rPh>
    <phoneticPr fontId="0"/>
  </si>
  <si>
    <t>電話番号</t>
    <rPh sb="0" eb="4">
      <t>デンワバンゴウ</t>
    </rPh>
    <phoneticPr fontId="0"/>
  </si>
  <si>
    <t>―</t>
    <phoneticPr fontId="0"/>
  </si>
  <si>
    <r>
      <rPr>
        <sz val="9"/>
        <color rgb="FF000000"/>
        <rFont val="ＭＳ 明朝"/>
        <family val="1"/>
        <charset val="128"/>
      </rPr>
      <t>―</t>
    </r>
    <phoneticPr fontId="0"/>
  </si>
  <si>
    <r>
      <rPr>
        <sz val="9"/>
        <color rgb="FF000000"/>
        <rFont val="ＭＳ 明朝"/>
        <family val="1"/>
        <charset val="128"/>
      </rPr>
      <t>　場合は、その上限額を極度額とする新たな連帯保証書を速やかに差し入れることを</t>
    </r>
    <rPh sb="7" eb="10">
      <t>ジョウゲンガク</t>
    </rPh>
    <rPh sb="11" eb="13">
      <t>キョクド</t>
    </rPh>
    <rPh sb="13" eb="14">
      <t>ガク</t>
    </rPh>
    <rPh sb="17" eb="18">
      <t>アラ</t>
    </rPh>
    <rPh sb="20" eb="22">
      <t>レンタイ</t>
    </rPh>
    <rPh sb="22" eb="24">
      <t>ホショウ</t>
    </rPh>
    <rPh sb="24" eb="25">
      <t>ショ</t>
    </rPh>
    <rPh sb="26" eb="27">
      <t>スミ</t>
    </rPh>
    <phoneticPr fontId="0"/>
  </si>
  <si>
    <r>
      <rPr>
        <sz val="9"/>
        <color rgb="FF000000"/>
        <rFont val="ＭＳ 明朝"/>
        <family val="1"/>
        <charset val="128"/>
      </rPr>
      <t>　誓約します。</t>
    </r>
    <phoneticPr fontId="0"/>
  </si>
  <si>
    <r>
      <rPr>
        <sz val="9"/>
        <color rgb="FF000000"/>
        <rFont val="ＭＳ 明朝"/>
        <family val="1"/>
        <charset val="128"/>
      </rPr>
      <t>３　本連帯保証書に基づく保証期間は、上記の宅地建物取引業者の代表者が保証人の</t>
    </r>
    <rPh sb="2" eb="3">
      <t>ホン</t>
    </rPh>
    <rPh sb="3" eb="5">
      <t>レンタイ</t>
    </rPh>
    <rPh sb="5" eb="7">
      <t>ホショウ</t>
    </rPh>
    <rPh sb="7" eb="8">
      <t>ショ</t>
    </rPh>
    <rPh sb="9" eb="10">
      <t>モト</t>
    </rPh>
    <rPh sb="12" eb="16">
      <t>ホショウキカン</t>
    </rPh>
    <rPh sb="18" eb="20">
      <t>ジョウキ</t>
    </rPh>
    <rPh sb="21" eb="23">
      <t>タクチ</t>
    </rPh>
    <rPh sb="23" eb="25">
      <t>タテモノ</t>
    </rPh>
    <rPh sb="25" eb="27">
      <t>トリヒキ</t>
    </rPh>
    <rPh sb="27" eb="29">
      <t>ギョウシャ</t>
    </rPh>
    <rPh sb="30" eb="33">
      <t>ダイヒョウシャ</t>
    </rPh>
    <rPh sb="34" eb="37">
      <t>ホショウニン</t>
    </rPh>
    <phoneticPr fontId="0"/>
  </si>
  <si>
    <t>本部名</t>
    <rPh sb="0" eb="2">
      <t>ホンブ</t>
    </rPh>
    <rPh sb="2" eb="3">
      <t>メイ</t>
    </rPh>
    <phoneticPr fontId="0"/>
  </si>
  <si>
    <t>入会日</t>
    <rPh sb="0" eb="2">
      <t>ニュウカイ</t>
    </rPh>
    <rPh sb="2" eb="3">
      <t>ビ</t>
    </rPh>
    <phoneticPr fontId="0"/>
  </si>
  <si>
    <t>統一コード</t>
    <rPh sb="0" eb="2">
      <t>トウイツ</t>
    </rPh>
    <phoneticPr fontId="0"/>
  </si>
  <si>
    <r>
      <rPr>
        <sz val="9"/>
        <color rgb="FF000000"/>
        <rFont val="ＭＳ 明朝"/>
        <family val="1"/>
        <charset val="128"/>
      </rPr>
      <t>　場合、入会日より退会に伴う公告に定める認証申出の期限までとし、その期間内に</t>
    </r>
    <rPh sb="34" eb="37">
      <t>ニンショウモウ</t>
    </rPh>
    <rPh sb="37" eb="38">
      <t>デモウシデサイケン</t>
    </rPh>
    <phoneticPr fontId="0"/>
  </si>
  <si>
    <r>
      <rPr>
        <sz val="9"/>
        <color rgb="FF000000"/>
        <rFont val="ＭＳ 明朝"/>
        <family val="1"/>
        <charset val="128"/>
      </rPr>
      <t>　申出のあった債権について貴協会が認証したことによる還付充当金の納付を連帯して</t>
    </r>
    <rPh sb="13" eb="16">
      <t>キキョウカイ</t>
    </rPh>
    <rPh sb="17" eb="19">
      <t>ニンショウ</t>
    </rPh>
    <rPh sb="26" eb="32">
      <t>カンプジュウトウキンンオ</t>
    </rPh>
    <rPh sb="32" eb="34">
      <t>ノウフ</t>
    </rPh>
    <rPh sb="35" eb="37">
      <t>レンタイ</t>
    </rPh>
    <phoneticPr fontId="0"/>
  </si>
  <si>
    <t>免許番号</t>
    <rPh sb="0" eb="4">
      <t>メンキョバンゴウ</t>
    </rPh>
    <phoneticPr fontId="14"/>
  </si>
  <si>
    <t>号</t>
    <rPh sb="0" eb="1">
      <t>ゴウ</t>
    </rPh>
    <phoneticPr fontId="14"/>
  </si>
  <si>
    <r>
      <rPr>
        <sz val="9"/>
        <color rgb="FF000000"/>
        <rFont val="ＭＳ 明朝"/>
        <family val="1"/>
        <charset val="128"/>
      </rPr>
      <t>　保証します。また、同宅地建物取引業者の代表者を退任し、新任の代表者による連帯</t>
    </r>
    <rPh sb="10" eb="11">
      <t>ドウ</t>
    </rPh>
    <rPh sb="11" eb="13">
      <t>タクチ</t>
    </rPh>
    <rPh sb="13" eb="15">
      <t>タテモノ</t>
    </rPh>
    <rPh sb="15" eb="17">
      <t>トリヒキ</t>
    </rPh>
    <rPh sb="17" eb="19">
      <t>ギョウシャ</t>
    </rPh>
    <rPh sb="20" eb="23">
      <t>ダイヒョウシャ</t>
    </rPh>
    <rPh sb="24" eb="26">
      <t>タイニン</t>
    </rPh>
    <rPh sb="28" eb="30">
      <t>シンニン</t>
    </rPh>
    <rPh sb="31" eb="34">
      <t>ダイヒョウシャ</t>
    </rPh>
    <rPh sb="37" eb="39">
      <t>レンタイ</t>
    </rPh>
    <phoneticPr fontId="0"/>
  </si>
  <si>
    <r>
      <rPr>
        <sz val="9"/>
        <color rgb="FF000000"/>
        <rFont val="ＭＳ 明朝"/>
        <family val="1"/>
        <charset val="128"/>
      </rPr>
      <t>　保証書の提出があった場合でも、代表者在任中の取引に関する還付充当金の納付は</t>
    </r>
    <rPh sb="5" eb="7">
      <t>テイシュツ</t>
    </rPh>
    <rPh sb="11" eb="13">
      <t>バアイ</t>
    </rPh>
    <rPh sb="16" eb="19">
      <t>ダイヒョウシャ</t>
    </rPh>
    <rPh sb="19" eb="22">
      <t>ザイニンチュウ</t>
    </rPh>
    <rPh sb="23" eb="25">
      <t>トリヒキ</t>
    </rPh>
    <rPh sb="26" eb="27">
      <t>カン</t>
    </rPh>
    <rPh sb="29" eb="34">
      <t>カンプジュウトウキン</t>
    </rPh>
    <phoneticPr fontId="0"/>
  </si>
  <si>
    <t>一般社団法人全国不動産協会入会申込書</t>
    <rPh sb="0" eb="2">
      <t>イッパン</t>
    </rPh>
    <rPh sb="2" eb="4">
      <t>シャダン</t>
    </rPh>
    <rPh sb="4" eb="6">
      <t>ホウジン</t>
    </rPh>
    <rPh sb="6" eb="8">
      <t>ゼンコク</t>
    </rPh>
    <rPh sb="8" eb="11">
      <t>フドウサン</t>
    </rPh>
    <rPh sb="11" eb="13">
      <t>キョウカイ</t>
    </rPh>
    <rPh sb="13" eb="15">
      <t>ニュウカイ</t>
    </rPh>
    <rPh sb="15" eb="17">
      <t>モウシコミ</t>
    </rPh>
    <rPh sb="17" eb="18">
      <t>ショ</t>
    </rPh>
    <phoneticPr fontId="0"/>
  </si>
  <si>
    <t>　　このたび、一般社団法人全国不動産協会の設立趣旨に賛同し入会の申込みを致します。</t>
    <rPh sb="7" eb="9">
      <t>イッパン</t>
    </rPh>
    <rPh sb="9" eb="11">
      <t>シャダン</t>
    </rPh>
    <rPh sb="11" eb="13">
      <t>ホウジン</t>
    </rPh>
    <rPh sb="13" eb="15">
      <t>ゼンコク</t>
    </rPh>
    <rPh sb="15" eb="18">
      <t>フドウサン</t>
    </rPh>
    <rPh sb="18" eb="20">
      <t>キョウカイ</t>
    </rPh>
    <rPh sb="21" eb="23">
      <t>セツリツ</t>
    </rPh>
    <rPh sb="23" eb="25">
      <t>シュシ</t>
    </rPh>
    <rPh sb="26" eb="28">
      <t>サンドウ</t>
    </rPh>
    <rPh sb="29" eb="31">
      <t>ニュウカイ</t>
    </rPh>
    <rPh sb="32" eb="34">
      <t>モウシコ</t>
    </rPh>
    <rPh sb="36" eb="37">
      <t>イタ</t>
    </rPh>
    <phoneticPr fontId="0"/>
  </si>
  <si>
    <t>入会審査チェックシート（ひな形)</t>
    <rPh sb="0" eb="2">
      <t>ニュウカイ</t>
    </rPh>
    <rPh sb="2" eb="4">
      <t>シンサ</t>
    </rPh>
    <rPh sb="14" eb="15">
      <t>ガタ</t>
    </rPh>
    <phoneticPr fontId="14"/>
  </si>
  <si>
    <t>新規調査・変更時調査</t>
    <rPh sb="0" eb="2">
      <t>シンキ</t>
    </rPh>
    <rPh sb="2" eb="4">
      <t>チョウサ</t>
    </rPh>
    <rPh sb="5" eb="7">
      <t>ヘンコウ</t>
    </rPh>
    <rPh sb="7" eb="8">
      <t>ジ</t>
    </rPh>
    <rPh sb="8" eb="10">
      <t>チョウサ</t>
    </rPh>
    <phoneticPr fontId="14"/>
  </si>
  <si>
    <t>調査年月日</t>
    <rPh sb="0" eb="2">
      <t>チョウサ</t>
    </rPh>
    <rPh sb="2" eb="5">
      <t>ネンガッピ</t>
    </rPh>
    <phoneticPr fontId="14"/>
  </si>
  <si>
    <t>　　　　年　　月　　日</t>
    <rPh sb="4" eb="5">
      <t>ネン</t>
    </rPh>
    <rPh sb="7" eb="8">
      <t>ガツ</t>
    </rPh>
    <rPh sb="10" eb="11">
      <t>ニチ</t>
    </rPh>
    <phoneticPr fontId="14"/>
  </si>
  <si>
    <t>商号または名称</t>
    <rPh sb="0" eb="2">
      <t>ショウゴウ</t>
    </rPh>
    <rPh sb="5" eb="7">
      <t>メイショウ</t>
    </rPh>
    <phoneticPr fontId="14"/>
  </si>
  <si>
    <t>□</t>
    <phoneticPr fontId="14"/>
  </si>
  <si>
    <t>宅建業免許証確認</t>
    <rPh sb="0" eb="3">
      <t>タッケンギョウ</t>
    </rPh>
    <rPh sb="3" eb="6">
      <t>メンキョショウ</t>
    </rPh>
    <rPh sb="6" eb="8">
      <t>カクニン</t>
    </rPh>
    <phoneticPr fontId="14"/>
  </si>
  <si>
    <t>主たる事務所</t>
    <rPh sb="0" eb="1">
      <t>シュ</t>
    </rPh>
    <rPh sb="3" eb="6">
      <t>ジムショ</t>
    </rPh>
    <phoneticPr fontId="14"/>
  </si>
  <si>
    <t>電話番号</t>
    <rPh sb="0" eb="2">
      <t>デンワ</t>
    </rPh>
    <rPh sb="2" eb="4">
      <t>バンゴウ</t>
    </rPh>
    <phoneticPr fontId="14"/>
  </si>
  <si>
    <t>FAX番号</t>
    <rPh sb="0" eb="5">
      <t>ファxバンゴウ</t>
    </rPh>
    <phoneticPr fontId="14"/>
  </si>
  <si>
    <t>ﾒｰﾙｱﾄﾞﾚｽ</t>
    <phoneticPr fontId="14"/>
  </si>
  <si>
    <t>有・無</t>
    <rPh sb="0" eb="1">
      <t>タモツ</t>
    </rPh>
    <rPh sb="2" eb="3">
      <t>ナシ</t>
    </rPh>
    <phoneticPr fontId="14"/>
  </si>
  <si>
    <t>従たる事務所</t>
    <rPh sb="0" eb="1">
      <t>ジュウ</t>
    </rPh>
    <rPh sb="3" eb="6">
      <t>ジムショ</t>
    </rPh>
    <phoneticPr fontId="14"/>
  </si>
  <si>
    <t>政令使用人</t>
    <rPh sb="0" eb="2">
      <t>セイレイ</t>
    </rPh>
    <rPh sb="2" eb="5">
      <t>シヨウニン</t>
    </rPh>
    <phoneticPr fontId="14"/>
  </si>
  <si>
    <t>　　　　　　</t>
    <phoneticPr fontId="14"/>
  </si>
  <si>
    <t>上記以外に　　　　　箇所</t>
  </si>
  <si>
    <t>人物調査</t>
    <rPh sb="0" eb="2">
      <t>ジンブツ</t>
    </rPh>
    <rPh sb="2" eb="4">
      <t>チョウサ</t>
    </rPh>
    <phoneticPr fontId="14"/>
  </si>
  <si>
    <t>氏 　名</t>
    <rPh sb="0" eb="1">
      <t>シ</t>
    </rPh>
    <rPh sb="3" eb="4">
      <t>メイ</t>
    </rPh>
    <phoneticPr fontId="14"/>
  </si>
  <si>
    <t>本人確認</t>
    <rPh sb="0" eb="2">
      <t>ホンニン</t>
    </rPh>
    <rPh sb="2" eb="4">
      <t>カクニン</t>
    </rPh>
    <phoneticPr fontId="14"/>
  </si>
  <si>
    <t>入会申込書等と同一</t>
    <rPh sb="0" eb="2">
      <t>ニュウカイ</t>
    </rPh>
    <rPh sb="2" eb="5">
      <t>モウシコミショ</t>
    </rPh>
    <rPh sb="5" eb="6">
      <t>トウ</t>
    </rPh>
    <rPh sb="7" eb="9">
      <t>ドウイツ</t>
    </rPh>
    <phoneticPr fontId="14"/>
  </si>
  <si>
    <t>専　任　　　　　　　　　　取引士</t>
    <rPh sb="0" eb="1">
      <t>セン</t>
    </rPh>
    <rPh sb="2" eb="3">
      <t>ニン</t>
    </rPh>
    <rPh sb="13" eb="15">
      <t>トリヒキ</t>
    </rPh>
    <rPh sb="15" eb="16">
      <t>シ</t>
    </rPh>
    <phoneticPr fontId="14"/>
  </si>
  <si>
    <t>氏　 名</t>
    <rPh sb="0" eb="1">
      <t>シ</t>
    </rPh>
    <rPh sb="3" eb="4">
      <t>メイ</t>
    </rPh>
    <phoneticPr fontId="14"/>
  </si>
  <si>
    <t>取引士証確認</t>
    <rPh sb="0" eb="2">
      <t>トリヒキ</t>
    </rPh>
    <rPh sb="2" eb="3">
      <t>シ</t>
    </rPh>
    <rPh sb="3" eb="4">
      <t>アカシ</t>
    </rPh>
    <rPh sb="4" eb="6">
      <t>カクニン</t>
    </rPh>
    <phoneticPr fontId="14"/>
  </si>
  <si>
    <t>従業者証明証確認</t>
    <rPh sb="0" eb="3">
      <t>ジュウギョウシャ</t>
    </rPh>
    <rPh sb="3" eb="5">
      <t>ショウメイ</t>
    </rPh>
    <rPh sb="5" eb="6">
      <t>ショウ</t>
    </rPh>
    <rPh sb="6" eb="8">
      <t>カクニン</t>
    </rPh>
    <phoneticPr fontId="14"/>
  </si>
  <si>
    <t>登録番号</t>
    <rPh sb="0" eb="2">
      <t>トウロク</t>
    </rPh>
    <rPh sb="2" eb="4">
      <t>バンゴウ</t>
    </rPh>
    <phoneticPr fontId="14"/>
  </si>
  <si>
    <t>有効期間</t>
    <rPh sb="0" eb="2">
      <t>ユウコウ</t>
    </rPh>
    <rPh sb="2" eb="4">
      <t>キカン</t>
    </rPh>
    <phoneticPr fontId="14"/>
  </si>
  <si>
    <t>　　　　年　　月　　日まで</t>
    <rPh sb="4" eb="5">
      <t>ネン</t>
    </rPh>
    <rPh sb="7" eb="8">
      <t>ガツ</t>
    </rPh>
    <rPh sb="10" eb="11">
      <t>ニチ</t>
    </rPh>
    <phoneticPr fontId="14"/>
  </si>
  <si>
    <t>政令使用人と同一</t>
    <rPh sb="0" eb="2">
      <t>セイレイ</t>
    </rPh>
    <rPh sb="2" eb="5">
      <t>シヨウニン</t>
    </rPh>
    <rPh sb="6" eb="8">
      <t>ドウイツ</t>
    </rPh>
    <phoneticPr fontId="14"/>
  </si>
  <si>
    <t>政　令
使用人</t>
    <rPh sb="0" eb="1">
      <t>セイ</t>
    </rPh>
    <rPh sb="2" eb="3">
      <t>レイ</t>
    </rPh>
    <rPh sb="4" eb="7">
      <t>シヨウニン</t>
    </rPh>
    <phoneticPr fontId="14"/>
  </si>
  <si>
    <t>事務所調査</t>
    <rPh sb="0" eb="3">
      <t>ジムショ</t>
    </rPh>
    <rPh sb="3" eb="5">
      <t>チョウサ</t>
    </rPh>
    <phoneticPr fontId="14"/>
  </si>
  <si>
    <t>資本金（法人の場合）</t>
    <rPh sb="0" eb="3">
      <t>シホンキン</t>
    </rPh>
    <phoneticPr fontId="14"/>
  </si>
  <si>
    <t>□非上場</t>
    <rPh sb="1" eb="4">
      <t>ヒジョウジョウ</t>
    </rPh>
    <phoneticPr fontId="14"/>
  </si>
  <si>
    <t>謄本で確認</t>
    <rPh sb="0" eb="2">
      <t>トウホン</t>
    </rPh>
    <rPh sb="3" eb="5">
      <t>カクニン</t>
    </rPh>
    <phoneticPr fontId="14"/>
  </si>
  <si>
    <t>万円</t>
    <rPh sb="0" eb="1">
      <t>マン</t>
    </rPh>
    <rPh sb="1" eb="2">
      <t>エン</t>
    </rPh>
    <phoneticPr fontId="56"/>
  </si>
  <si>
    <t>□上場（　　　　　　　　　　　　）</t>
    <rPh sb="1" eb="3">
      <t>ジョウジョウ</t>
    </rPh>
    <phoneticPr fontId="14"/>
  </si>
  <si>
    <t>従業者数</t>
    <rPh sb="0" eb="3">
      <t>ジュウギョウシャ</t>
    </rPh>
    <rPh sb="3" eb="4">
      <t>スウ</t>
    </rPh>
    <phoneticPr fontId="14"/>
  </si>
  <si>
    <t>事業の種類</t>
    <rPh sb="0" eb="2">
      <t>ジギョウ</t>
    </rPh>
    <rPh sb="3" eb="5">
      <t>シュルイ</t>
    </rPh>
    <phoneticPr fontId="14"/>
  </si>
  <si>
    <t>□売　買　　□売買仲介　　□賃貸仲介　　□賃貸業　　□賃貸管理　　</t>
    <rPh sb="1" eb="2">
      <t>バイ</t>
    </rPh>
    <rPh sb="3" eb="4">
      <t>バイ</t>
    </rPh>
    <rPh sb="7" eb="9">
      <t>バイバイ</t>
    </rPh>
    <rPh sb="9" eb="11">
      <t>チュウカイ</t>
    </rPh>
    <rPh sb="14" eb="16">
      <t>チンタイ</t>
    </rPh>
    <rPh sb="16" eb="18">
      <t>チュウカイ</t>
    </rPh>
    <rPh sb="21" eb="24">
      <t>チンタイギョウ</t>
    </rPh>
    <rPh sb="27" eb="29">
      <t>チンタイ</t>
    </rPh>
    <rPh sb="29" eb="31">
      <t>カンリ</t>
    </rPh>
    <phoneticPr fontId="14"/>
  </si>
  <si>
    <t>□不動産コンサルティング　 　□その他（　　　　　　　　　　　　　　　　　　　　）</t>
    <rPh sb="1" eb="4">
      <t>フドウサン</t>
    </rPh>
    <rPh sb="18" eb="19">
      <t>タ</t>
    </rPh>
    <phoneticPr fontId="14"/>
  </si>
  <si>
    <t>□兼業がある場合（兼業業種　　　　　　　　　　　　　　　　　　　　　　　　　）</t>
    <rPh sb="1" eb="3">
      <t>ケンギョウ</t>
    </rPh>
    <rPh sb="6" eb="8">
      <t>バアイ</t>
    </rPh>
    <rPh sb="9" eb="11">
      <t>ケンギョウ</t>
    </rPh>
    <rPh sb="11" eb="13">
      <t>ギョウシュ</t>
    </rPh>
    <phoneticPr fontId="14"/>
  </si>
  <si>
    <t>事務所　の状況</t>
    <rPh sb="0" eb="3">
      <t>ジムショ</t>
    </rPh>
    <rPh sb="5" eb="7">
      <t>ジョウキョウ</t>
    </rPh>
    <phoneticPr fontId="14"/>
  </si>
  <si>
    <t>使用権限</t>
    <rPh sb="0" eb="2">
      <t>シヨウ</t>
    </rPh>
    <rPh sb="2" eb="4">
      <t>ケンゲン</t>
    </rPh>
    <phoneticPr fontId="14"/>
  </si>
  <si>
    <t>　□自己所有</t>
    <rPh sb="2" eb="4">
      <t>ジコ</t>
    </rPh>
    <rPh sb="4" eb="6">
      <t>ショユウ</t>
    </rPh>
    <phoneticPr fontId="14"/>
  </si>
  <si>
    <t>　□賃貸借</t>
    <rPh sb="2" eb="5">
      <t>チンタイシャク</t>
    </rPh>
    <phoneticPr fontId="14"/>
  </si>
  <si>
    <t>　□使用貸借</t>
    <rPh sb="2" eb="4">
      <t>シヨウ</t>
    </rPh>
    <rPh sb="4" eb="6">
      <t>タイシャク</t>
    </rPh>
    <phoneticPr fontId="14"/>
  </si>
  <si>
    <t>形　　態</t>
    <rPh sb="0" eb="1">
      <t>ケイ</t>
    </rPh>
    <rPh sb="3" eb="4">
      <t>タイ</t>
    </rPh>
    <phoneticPr fontId="14"/>
  </si>
  <si>
    <t>□ビルの一部　　□マンションの一部　　□店舗　　　□自宅</t>
    <rPh sb="4" eb="6">
      <t>イチブ</t>
    </rPh>
    <rPh sb="15" eb="17">
      <t>イチブ</t>
    </rPh>
    <rPh sb="20" eb="22">
      <t>テンポ</t>
    </rPh>
    <rPh sb="26" eb="28">
      <t>ジタク</t>
    </rPh>
    <phoneticPr fontId="14"/>
  </si>
  <si>
    <t>□その他（　　　　　　　　　　　　　　　　　　　　　）</t>
    <rPh sb="3" eb="4">
      <t>タ</t>
    </rPh>
    <phoneticPr fontId="14"/>
  </si>
  <si>
    <t>設　備</t>
    <rPh sb="0" eb="1">
      <t>セツ</t>
    </rPh>
    <rPh sb="2" eb="3">
      <t>ビン</t>
    </rPh>
    <phoneticPr fontId="14"/>
  </si>
  <si>
    <t>□机・椅子　　　　　□応接　　　　　　　　□電話　　　　　　　□FAX</t>
    <rPh sb="1" eb="2">
      <t>ツクエ</t>
    </rPh>
    <rPh sb="3" eb="5">
      <t>イス</t>
    </rPh>
    <rPh sb="11" eb="13">
      <t>オウセツ</t>
    </rPh>
    <rPh sb="22" eb="24">
      <t>デンワ</t>
    </rPh>
    <phoneticPr fontId="14"/>
  </si>
  <si>
    <t>□パソコン　　　　　□コピー機</t>
    <rPh sb="14" eb="15">
      <t>キ</t>
    </rPh>
    <phoneticPr fontId="14"/>
  </si>
  <si>
    <t>掲示類</t>
    <rPh sb="0" eb="2">
      <t>ケイジ</t>
    </rPh>
    <rPh sb="2" eb="3">
      <t>ルイ</t>
    </rPh>
    <phoneticPr fontId="14"/>
  </si>
  <si>
    <t>□業者票　　□報酬額表　　□看板(商号)</t>
    <rPh sb="1" eb="3">
      <t>ギョウシャ</t>
    </rPh>
    <rPh sb="3" eb="4">
      <t>ヒョウ</t>
    </rPh>
    <rPh sb="7" eb="10">
      <t>ホウシュウガク</t>
    </rPh>
    <rPh sb="10" eb="11">
      <t>ヒョウ</t>
    </rPh>
    <rPh sb="14" eb="16">
      <t>カンバン</t>
    </rPh>
    <rPh sb="17" eb="19">
      <t>ショウゴウ</t>
    </rPh>
    <phoneticPr fontId="14"/>
  </si>
  <si>
    <t>□個人情報の取扱に関する掲示書</t>
    <rPh sb="1" eb="3">
      <t>コジン</t>
    </rPh>
    <rPh sb="3" eb="5">
      <t>ジョウホウ</t>
    </rPh>
    <rPh sb="6" eb="8">
      <t>トリアツカイ</t>
    </rPh>
    <rPh sb="9" eb="10">
      <t>カン</t>
    </rPh>
    <rPh sb="12" eb="14">
      <t>ケイジ</t>
    </rPh>
    <rPh sb="14" eb="15">
      <t>ショ</t>
    </rPh>
    <phoneticPr fontId="14"/>
  </si>
  <si>
    <t>備付類</t>
    <rPh sb="0" eb="1">
      <t>ソナ</t>
    </rPh>
    <rPh sb="1" eb="2">
      <t>ツ</t>
    </rPh>
    <rPh sb="2" eb="3">
      <t>ルイ</t>
    </rPh>
    <phoneticPr fontId="14"/>
  </si>
  <si>
    <t>□宅地建物取引業免許証　　□従業者名簿　　□取引台帳(帳簿)　　□出勤簿</t>
    <rPh sb="14" eb="17">
      <t>ジュウギョウシャ</t>
    </rPh>
    <rPh sb="17" eb="19">
      <t>メイボ</t>
    </rPh>
    <rPh sb="22" eb="24">
      <t>トリヒキ</t>
    </rPh>
    <rPh sb="24" eb="26">
      <t>ダイチョウ</t>
    </rPh>
    <rPh sb="27" eb="29">
      <t>チョウボ</t>
    </rPh>
    <rPh sb="33" eb="36">
      <t>シュッキンボ</t>
    </rPh>
    <phoneticPr fontId="14"/>
  </si>
  <si>
    <t>□媒介契約書類　□売買・賃貸借契約書類　　□本人確認記録　　□取引記録</t>
    <rPh sb="1" eb="3">
      <t>バイカイ</t>
    </rPh>
    <rPh sb="3" eb="5">
      <t>ケイヤク</t>
    </rPh>
    <rPh sb="5" eb="7">
      <t>ショルイ</t>
    </rPh>
    <rPh sb="9" eb="11">
      <t>バイバイ</t>
    </rPh>
    <rPh sb="12" eb="15">
      <t>チンタイシャク</t>
    </rPh>
    <rPh sb="15" eb="18">
      <t>ケイヤクショ</t>
    </rPh>
    <rPh sb="18" eb="19">
      <t>ルイ</t>
    </rPh>
    <phoneticPr fontId="14"/>
  </si>
  <si>
    <t>履　歴　書</t>
    <rPh sb="0" eb="1">
      <t>クツ</t>
    </rPh>
    <rPh sb="2" eb="3">
      <t>レキ</t>
    </rPh>
    <rPh sb="4" eb="5">
      <t>ショ</t>
    </rPh>
    <phoneticPr fontId="14"/>
  </si>
  <si>
    <t>月</t>
    <rPh sb="0" eb="1">
      <t>ツキ</t>
    </rPh>
    <phoneticPr fontId="56"/>
  </si>
  <si>
    <t>日　現在</t>
    <phoneticPr fontId="56"/>
  </si>
  <si>
    <t>ふりがな</t>
    <phoneticPr fontId="14"/>
  </si>
  <si>
    <t>氏　　名</t>
    <rPh sb="0" eb="1">
      <t>シ</t>
    </rPh>
    <rPh sb="3" eb="4">
      <t>メイ</t>
    </rPh>
    <phoneticPr fontId="14"/>
  </si>
  <si>
    <t>写</t>
    <rPh sb="0" eb="1">
      <t>シャ</t>
    </rPh>
    <phoneticPr fontId="14"/>
  </si>
  <si>
    <t>（</t>
    <phoneticPr fontId="56"/>
  </si>
  <si>
    <t>日生</t>
    <rPh sb="0" eb="1">
      <t>ヒ</t>
    </rPh>
    <rPh sb="1" eb="2">
      <t>ウ</t>
    </rPh>
    <phoneticPr fontId="56"/>
  </si>
  <si>
    <t>才</t>
    <rPh sb="0" eb="1">
      <t>サイ</t>
    </rPh>
    <phoneticPr fontId="56"/>
  </si>
  <si>
    <t>)</t>
    <phoneticPr fontId="56"/>
  </si>
  <si>
    <t>真</t>
    <rPh sb="0" eb="1">
      <t>シン</t>
    </rPh>
    <phoneticPr fontId="14"/>
  </si>
  <si>
    <t xml:space="preserve">現住所
</t>
    <rPh sb="0" eb="3">
      <t>ゲンジュウショ</t>
    </rPh>
    <phoneticPr fontId="14"/>
  </si>
  <si>
    <t>〒</t>
    <phoneticPr fontId="56"/>
  </si>
  <si>
    <t>一</t>
    <rPh sb="0" eb="1">
      <t>イチ</t>
    </rPh>
    <phoneticPr fontId="56"/>
  </si>
  <si>
    <t>（電話</t>
    <phoneticPr fontId="56"/>
  </si>
  <si>
    <t>携帯</t>
    <rPh sb="0" eb="2">
      <t>ケイタイ</t>
    </rPh>
    <phoneticPr fontId="14"/>
  </si>
  <si>
    <t>(           　　　                      )</t>
    <phoneticPr fontId="56"/>
  </si>
  <si>
    <t>　　）</t>
    <phoneticPr fontId="56"/>
  </si>
  <si>
    <t>通　　　勤</t>
    <rPh sb="0" eb="1">
      <t>ツウ</t>
    </rPh>
    <rPh sb="4" eb="5">
      <t>ツトム</t>
    </rPh>
    <phoneticPr fontId="14"/>
  </si>
  <si>
    <t>利用機関</t>
    <rPh sb="0" eb="2">
      <t>リヨウ</t>
    </rPh>
    <rPh sb="2" eb="4">
      <t>キカン</t>
    </rPh>
    <phoneticPr fontId="14"/>
  </si>
  <si>
    <t>所要時間　　　　　　　　分</t>
    <rPh sb="0" eb="2">
      <t>ショヨウ</t>
    </rPh>
    <rPh sb="2" eb="4">
      <t>ジカン</t>
    </rPh>
    <rPh sb="12" eb="13">
      <t>フン</t>
    </rPh>
    <phoneticPr fontId="14"/>
  </si>
  <si>
    <t>分</t>
    <rPh sb="0" eb="1">
      <t>フン</t>
    </rPh>
    <phoneticPr fontId="56"/>
  </si>
  <si>
    <t>職   　歴（できるだけ詳細に）</t>
    <rPh sb="0" eb="1">
      <t>ショク</t>
    </rPh>
    <rPh sb="5" eb="6">
      <t>レキ</t>
    </rPh>
    <rPh sb="12" eb="14">
      <t>ショウサイ</t>
    </rPh>
    <phoneticPr fontId="14"/>
  </si>
  <si>
    <t>賞    罰</t>
    <rPh sb="0" eb="1">
      <t>ショウ</t>
    </rPh>
    <rPh sb="5" eb="6">
      <t>バツ</t>
    </rPh>
    <phoneticPr fontId="14"/>
  </si>
  <si>
    <t>　　　　　年　　　月</t>
    <rPh sb="5" eb="6">
      <t>ネン</t>
    </rPh>
    <rPh sb="9" eb="10">
      <t>ツキ</t>
    </rPh>
    <phoneticPr fontId="14"/>
  </si>
  <si>
    <t>続　柄</t>
    <rPh sb="0" eb="1">
      <t>ゾク</t>
    </rPh>
    <rPh sb="2" eb="3">
      <t>エ</t>
    </rPh>
    <phoneticPr fontId="14"/>
  </si>
  <si>
    <t>年　齢</t>
    <rPh sb="0" eb="1">
      <t>ネン</t>
    </rPh>
    <rPh sb="2" eb="3">
      <t>トシ</t>
    </rPh>
    <phoneticPr fontId="14"/>
  </si>
  <si>
    <t>職業等</t>
    <rPh sb="0" eb="2">
      <t>ショクギョウ</t>
    </rPh>
    <rPh sb="2" eb="3">
      <t>トウ</t>
    </rPh>
    <phoneticPr fontId="14"/>
  </si>
  <si>
    <t>日現在</t>
    <rPh sb="0" eb="1">
      <t>ニチ</t>
    </rPh>
    <rPh sb="1" eb="3">
      <t>ゲンザイ</t>
    </rPh>
    <phoneticPr fontId="56"/>
  </si>
  <si>
    <t>事　務　所　案　内　図</t>
    <rPh sb="0" eb="1">
      <t>コト</t>
    </rPh>
    <rPh sb="2" eb="3">
      <t>ツトム</t>
    </rPh>
    <rPh sb="4" eb="5">
      <t>ショ</t>
    </rPh>
    <rPh sb="6" eb="7">
      <t>アン</t>
    </rPh>
    <rPh sb="8" eb="9">
      <t>ナイ</t>
    </rPh>
    <rPh sb="10" eb="11">
      <t>ズ</t>
    </rPh>
    <phoneticPr fontId="109"/>
  </si>
  <si>
    <t>名　　称</t>
    <rPh sb="0" eb="1">
      <t>メイ</t>
    </rPh>
    <rPh sb="3" eb="4">
      <t>ショウ</t>
    </rPh>
    <phoneticPr fontId="109"/>
  </si>
  <si>
    <t>所在地</t>
    <rPh sb="0" eb="3">
      <t>ショザイチ</t>
    </rPh>
    <phoneticPr fontId="109"/>
  </si>
  <si>
    <t>　ビル・マンション名　　　　　　　　　　　　　　　　　　　　　　　　　　　　　　　　室番号</t>
    <rPh sb="9" eb="10">
      <t>メイ</t>
    </rPh>
    <rPh sb="42" eb="43">
      <t>シツ</t>
    </rPh>
    <rPh sb="43" eb="45">
      <t>バンゴウ</t>
    </rPh>
    <phoneticPr fontId="109"/>
  </si>
  <si>
    <t>　１、付近の環境、とくに交通機関（下車駅、停留所、主要建物）を詳細に書く事。</t>
    <rPh sb="3" eb="5">
      <t>フキン</t>
    </rPh>
    <rPh sb="6" eb="8">
      <t>カンキョウ</t>
    </rPh>
    <rPh sb="12" eb="14">
      <t>コウツウ</t>
    </rPh>
    <rPh sb="14" eb="16">
      <t>キカン</t>
    </rPh>
    <rPh sb="17" eb="18">
      <t>シタ</t>
    </rPh>
    <rPh sb="18" eb="19">
      <t>クルマ</t>
    </rPh>
    <rPh sb="19" eb="20">
      <t>エキ</t>
    </rPh>
    <rPh sb="21" eb="24">
      <t>テイリュウジョ</t>
    </rPh>
    <rPh sb="25" eb="27">
      <t>シュヨウ</t>
    </rPh>
    <rPh sb="27" eb="29">
      <t>タテモノ</t>
    </rPh>
    <rPh sb="31" eb="33">
      <t>ショウサイ</t>
    </rPh>
    <rPh sb="34" eb="35">
      <t>カ</t>
    </rPh>
    <rPh sb="36" eb="37">
      <t>コト</t>
    </rPh>
    <phoneticPr fontId="109"/>
  </si>
  <si>
    <t>　２、住宅地図、ダウンロード地図などを貼っても良い。</t>
    <rPh sb="3" eb="6">
      <t>ジュウタクチ</t>
    </rPh>
    <rPh sb="6" eb="7">
      <t>ズ</t>
    </rPh>
    <rPh sb="14" eb="16">
      <t>チズ</t>
    </rPh>
    <rPh sb="19" eb="20">
      <t>ハ</t>
    </rPh>
    <rPh sb="23" eb="24">
      <t>ヨ</t>
    </rPh>
    <phoneticPr fontId="109"/>
  </si>
  <si>
    <t>宅  地  建  物  取  引  士  個  票</t>
    <rPh sb="0" eb="1">
      <t>タク</t>
    </rPh>
    <rPh sb="3" eb="4">
      <t>チ</t>
    </rPh>
    <rPh sb="6" eb="7">
      <t>ケン</t>
    </rPh>
    <rPh sb="9" eb="10">
      <t>ブツ</t>
    </rPh>
    <rPh sb="12" eb="13">
      <t>トリ</t>
    </rPh>
    <rPh sb="15" eb="16">
      <t>イン</t>
    </rPh>
    <rPh sb="18" eb="19">
      <t>シ</t>
    </rPh>
    <rPh sb="21" eb="22">
      <t>コ</t>
    </rPh>
    <rPh sb="24" eb="25">
      <t>ヒョウ</t>
    </rPh>
    <phoneticPr fontId="14"/>
  </si>
  <si>
    <t>取引士証写しをお貼り下さい。</t>
    <rPh sb="0" eb="2">
      <t>トリヒキ</t>
    </rPh>
    <rPh sb="2" eb="3">
      <t>シ</t>
    </rPh>
    <rPh sb="3" eb="4">
      <t>ショウ</t>
    </rPh>
    <rPh sb="4" eb="5">
      <t>ウツ</t>
    </rPh>
    <rPh sb="8" eb="9">
      <t>ハ</t>
    </rPh>
    <rPh sb="10" eb="11">
      <t>シタ</t>
    </rPh>
    <phoneticPr fontId="14"/>
  </si>
  <si>
    <t>表面</t>
    <rPh sb="0" eb="1">
      <t>オモテ</t>
    </rPh>
    <rPh sb="1" eb="2">
      <t>メン</t>
    </rPh>
    <phoneticPr fontId="14"/>
  </si>
  <si>
    <t>裏面</t>
    <rPh sb="0" eb="1">
      <t>ウラ</t>
    </rPh>
    <rPh sb="1" eb="2">
      <t>メン</t>
    </rPh>
    <phoneticPr fontId="14"/>
  </si>
  <si>
    <t>事務局記入欄</t>
    <rPh sb="0" eb="3">
      <t>ジムキョク</t>
    </rPh>
    <rPh sb="3" eb="5">
      <t>キニュウ</t>
    </rPh>
    <rPh sb="5" eb="6">
      <t>ラン</t>
    </rPh>
    <phoneticPr fontId="56"/>
  </si>
  <si>
    <t>変　更　年　月　日</t>
    <rPh sb="0" eb="3">
      <t>ヘンコウ</t>
    </rPh>
    <rPh sb="4" eb="7">
      <t>ネンガッピ</t>
    </rPh>
    <rPh sb="8" eb="9">
      <t>ニチ</t>
    </rPh>
    <phoneticPr fontId="14"/>
  </si>
  <si>
    <t>変　更　届</t>
    <rPh sb="0" eb="5">
      <t>ヘンコウトドケ</t>
    </rPh>
    <phoneticPr fontId="14"/>
  </si>
  <si>
    <r>
      <t>　</t>
    </r>
    <r>
      <rPr>
        <sz val="11"/>
        <color theme="1"/>
        <rFont val="ＭＳ Ｐゴシック"/>
        <family val="3"/>
        <charset val="128"/>
        <scheme val="minor"/>
      </rPr>
      <t xml:space="preserve">   </t>
    </r>
    <r>
      <rPr>
        <sz val="11"/>
        <color theme="1"/>
        <rFont val="ＭＳ Ｐゴシック"/>
        <family val="3"/>
        <charset val="128"/>
        <scheme val="minor"/>
      </rPr>
      <t>　年　　</t>
    </r>
    <r>
      <rPr>
        <sz val="11"/>
        <color theme="1"/>
        <rFont val="ＭＳ Ｐゴシック"/>
        <family val="3"/>
        <charset val="128"/>
        <scheme val="minor"/>
      </rPr>
      <t xml:space="preserve"> </t>
    </r>
    <r>
      <rPr>
        <sz val="11"/>
        <color theme="1"/>
        <rFont val="ＭＳ Ｐゴシック"/>
        <family val="3"/>
        <charset val="128"/>
        <scheme val="minor"/>
      </rPr>
      <t xml:space="preserve"> 月　　</t>
    </r>
    <r>
      <rPr>
        <sz val="11"/>
        <color theme="1"/>
        <rFont val="ＭＳ Ｐゴシック"/>
        <family val="3"/>
        <charset val="128"/>
        <scheme val="minor"/>
      </rPr>
      <t xml:space="preserve">  </t>
    </r>
    <r>
      <rPr>
        <sz val="11"/>
        <color theme="1"/>
        <rFont val="ＭＳ Ｐゴシック"/>
        <family val="3"/>
        <charset val="128"/>
        <scheme val="minor"/>
      </rPr>
      <t>日</t>
    </r>
    <rPh sb="5" eb="6">
      <t>ネン</t>
    </rPh>
    <rPh sb="10" eb="11">
      <t>ガツ</t>
    </rPh>
    <rPh sb="15" eb="16">
      <t>ニチ</t>
    </rPh>
    <phoneticPr fontId="14"/>
  </si>
  <si>
    <t>氏名、住所、商号（勤務先）</t>
    <rPh sb="0" eb="2">
      <t>シメイ</t>
    </rPh>
    <rPh sb="3" eb="5">
      <t>ジュウショ</t>
    </rPh>
    <rPh sb="6" eb="8">
      <t>ショウゴウ</t>
    </rPh>
    <rPh sb="9" eb="11">
      <t>キンム</t>
    </rPh>
    <rPh sb="11" eb="12">
      <t>サキ</t>
    </rPh>
    <phoneticPr fontId="14"/>
  </si>
  <si>
    <t>専任、移転</t>
    <rPh sb="0" eb="2">
      <t>センニン</t>
    </rPh>
    <rPh sb="3" eb="5">
      <t>イテン</t>
    </rPh>
    <phoneticPr fontId="14"/>
  </si>
  <si>
    <r>
      <t xml:space="preserve">   </t>
    </r>
    <r>
      <rPr>
        <sz val="11"/>
        <color theme="1"/>
        <rFont val="ＭＳ Ｐゴシック"/>
        <family val="3"/>
        <charset val="128"/>
        <scheme val="minor"/>
      </rPr>
      <t>　　年　　</t>
    </r>
    <r>
      <rPr>
        <sz val="11"/>
        <color theme="1"/>
        <rFont val="ＭＳ Ｐゴシック"/>
        <family val="3"/>
        <charset val="128"/>
        <scheme val="minor"/>
      </rPr>
      <t xml:space="preserve"> </t>
    </r>
    <r>
      <rPr>
        <sz val="11"/>
        <color theme="1"/>
        <rFont val="ＭＳ Ｐゴシック"/>
        <family val="3"/>
        <charset val="128"/>
        <scheme val="minor"/>
      </rPr>
      <t xml:space="preserve"> 月　　</t>
    </r>
    <r>
      <rPr>
        <sz val="11"/>
        <color theme="1"/>
        <rFont val="ＭＳ Ｐゴシック"/>
        <family val="3"/>
        <charset val="128"/>
        <scheme val="minor"/>
      </rPr>
      <t xml:space="preserve">  </t>
    </r>
    <r>
      <rPr>
        <sz val="11"/>
        <color theme="1"/>
        <rFont val="ＭＳ Ｐゴシック"/>
        <family val="3"/>
        <charset val="128"/>
        <scheme val="minor"/>
      </rPr>
      <t>日</t>
    </r>
    <rPh sb="5" eb="6">
      <t>ネン</t>
    </rPh>
    <rPh sb="10" eb="11">
      <t>ガツ</t>
    </rPh>
    <rPh sb="15" eb="16">
      <t>ニチ</t>
    </rPh>
    <phoneticPr fontId="14"/>
  </si>
  <si>
    <r>
      <t xml:space="preserve">   </t>
    </r>
    <r>
      <rPr>
        <sz val="11"/>
        <color theme="1"/>
        <rFont val="ＭＳ Ｐゴシック"/>
        <family val="3"/>
        <charset val="128"/>
        <scheme val="minor"/>
      </rPr>
      <t>　　年　</t>
    </r>
    <r>
      <rPr>
        <sz val="11"/>
        <color theme="1"/>
        <rFont val="ＭＳ Ｐゴシック"/>
        <family val="3"/>
        <charset val="128"/>
        <scheme val="minor"/>
      </rPr>
      <t xml:space="preserve"> </t>
    </r>
    <r>
      <rPr>
        <sz val="11"/>
        <color theme="1"/>
        <rFont val="ＭＳ Ｐゴシック"/>
        <family val="3"/>
        <charset val="128"/>
        <scheme val="minor"/>
      </rPr>
      <t>　 月　　</t>
    </r>
    <r>
      <rPr>
        <sz val="11"/>
        <color theme="1"/>
        <rFont val="ＭＳ Ｐゴシック"/>
        <family val="3"/>
        <charset val="128"/>
        <scheme val="minor"/>
      </rPr>
      <t xml:space="preserve">  </t>
    </r>
    <r>
      <rPr>
        <sz val="11"/>
        <color theme="1"/>
        <rFont val="ＭＳ Ｐゴシック"/>
        <family val="3"/>
        <charset val="128"/>
        <scheme val="minor"/>
      </rPr>
      <t>日</t>
    </r>
    <rPh sb="5" eb="6">
      <t>ネン</t>
    </rPh>
    <rPh sb="10" eb="11">
      <t>ガツ</t>
    </rPh>
    <rPh sb="15" eb="16">
      <t>ニチ</t>
    </rPh>
    <phoneticPr fontId="14"/>
  </si>
  <si>
    <t>有　効　期　間</t>
    <rPh sb="0" eb="3">
      <t>ユウコウ</t>
    </rPh>
    <rPh sb="4" eb="7">
      <t>キカン</t>
    </rPh>
    <phoneticPr fontId="14"/>
  </si>
  <si>
    <r>
      <t xml:space="preserve">令和　 </t>
    </r>
    <r>
      <rPr>
        <sz val="11"/>
        <color theme="1"/>
        <rFont val="ＭＳ Ｐゴシック"/>
        <family val="3"/>
        <charset val="128"/>
        <scheme val="minor"/>
      </rPr>
      <t xml:space="preserve"> 　年　　  　月　　  　日まで有効</t>
    </r>
    <rPh sb="0" eb="2">
      <t>レイワ</t>
    </rPh>
    <rPh sb="6" eb="7">
      <t>ネン</t>
    </rPh>
    <rPh sb="12" eb="13">
      <t>ガツ</t>
    </rPh>
    <rPh sb="18" eb="19">
      <t>ニチ</t>
    </rPh>
    <rPh sb="21" eb="23">
      <t>ユウコウ</t>
    </rPh>
    <phoneticPr fontId="14"/>
  </si>
  <si>
    <t>入会申込書</t>
    <rPh sb="0" eb="2">
      <t>ニュウカイ</t>
    </rPh>
    <rPh sb="2" eb="4">
      <t>モウシコミ</t>
    </rPh>
    <rPh sb="4" eb="5">
      <t>ショ</t>
    </rPh>
    <phoneticPr fontId="56"/>
  </si>
  <si>
    <t>TRA入会申込書</t>
    <rPh sb="3" eb="5">
      <t>ニュウカイ</t>
    </rPh>
    <rPh sb="5" eb="8">
      <t>モウシコミショ</t>
    </rPh>
    <phoneticPr fontId="56"/>
  </si>
  <si>
    <t>全日本不動産政治連盟加入申込書</t>
    <rPh sb="0" eb="10">
      <t>ゼンニホンフドウサンセイジレンメイ</t>
    </rPh>
    <rPh sb="10" eb="12">
      <t>カニュウ</t>
    </rPh>
    <rPh sb="12" eb="15">
      <t>モウシコミショ</t>
    </rPh>
    <phoneticPr fontId="56"/>
  </si>
  <si>
    <t>webmaster@yamanashi.zennichi.or.jp</t>
    <phoneticPr fontId="56"/>
  </si>
  <si>
    <t>個人情報の取扱いについて（全日）</t>
    <rPh sb="0" eb="2">
      <t>コジン</t>
    </rPh>
    <rPh sb="2" eb="4">
      <t>ジョウホウ</t>
    </rPh>
    <phoneticPr fontId="56"/>
  </si>
  <si>
    <t>個人情報の取扱いについて（保証）</t>
    <rPh sb="0" eb="2">
      <t>コジン</t>
    </rPh>
    <rPh sb="2" eb="4">
      <t>ジョウホウ</t>
    </rPh>
    <rPh sb="13" eb="15">
      <t>ホショウ</t>
    </rPh>
    <phoneticPr fontId="56"/>
  </si>
  <si>
    <t>内容についてご確認頂き、ご提出ください</t>
  </si>
  <si>
    <t>内容についてご確認頂き、ご提出ください</t>
    <rPh sb="0" eb="2">
      <t>ナイヨウ</t>
    </rPh>
    <rPh sb="7" eb="9">
      <t>カクニン</t>
    </rPh>
    <rPh sb="9" eb="10">
      <t>イタダ</t>
    </rPh>
    <rPh sb="13" eb="15">
      <t>テイシュツ</t>
    </rPh>
    <phoneticPr fontId="56"/>
  </si>
  <si>
    <t>個人情報の取扱いについて（TRA）</t>
    <rPh sb="0" eb="2">
      <t>コジン</t>
    </rPh>
    <rPh sb="2" eb="4">
      <t>ジョウホウ</t>
    </rPh>
    <phoneticPr fontId="56"/>
  </si>
  <si>
    <t>同上</t>
    <rPh sb="0" eb="2">
      <t>ドウジョウ</t>
    </rPh>
    <phoneticPr fontId="56"/>
  </si>
  <si>
    <t>弁済業務保証金分担金納付書</t>
  </si>
  <si>
    <t>専 任 宅 地 建 物 取 引 士 届</t>
    <rPh sb="0" eb="1">
      <t>アツム</t>
    </rPh>
    <rPh sb="2" eb="3">
      <t>ニン</t>
    </rPh>
    <rPh sb="4" eb="5">
      <t>タク</t>
    </rPh>
    <rPh sb="6" eb="7">
      <t>チ</t>
    </rPh>
    <rPh sb="8" eb="9">
      <t>ケン</t>
    </rPh>
    <rPh sb="10" eb="11">
      <t>モノ</t>
    </rPh>
    <rPh sb="12" eb="13">
      <t>トリ</t>
    </rPh>
    <rPh sb="14" eb="15">
      <t>イン</t>
    </rPh>
    <rPh sb="16" eb="17">
      <t>シ</t>
    </rPh>
    <rPh sb="18" eb="19">
      <t>トドケ</t>
    </rPh>
    <phoneticPr fontId="0"/>
  </si>
  <si>
    <t>専任宅地建物取引士届</t>
    <phoneticPr fontId="56"/>
  </si>
  <si>
    <t>レインズ 加入申込書</t>
    <phoneticPr fontId="56"/>
  </si>
  <si>
    <t>専任の取引士が2名以上いる場合はご提出ください</t>
    <rPh sb="0" eb="2">
      <t>センニン</t>
    </rPh>
    <rPh sb="3" eb="6">
      <t>トリヒキシ</t>
    </rPh>
    <rPh sb="17" eb="19">
      <t>テイシュツ</t>
    </rPh>
    <phoneticPr fontId="56"/>
  </si>
  <si>
    <t>統括管理者</t>
    <phoneticPr fontId="56"/>
  </si>
  <si>
    <t>入会審査チェックシート</t>
    <phoneticPr fontId="56"/>
  </si>
  <si>
    <t>事務所案内図</t>
    <rPh sb="0" eb="3">
      <t>ジムショ</t>
    </rPh>
    <rPh sb="3" eb="5">
      <t>アンナイ</t>
    </rPh>
    <rPh sb="5" eb="6">
      <t>ズ</t>
    </rPh>
    <phoneticPr fontId="56"/>
  </si>
  <si>
    <t>宅地建物取引士個票</t>
    <phoneticPr fontId="56"/>
  </si>
  <si>
    <t>該当する場合はｼｰﾄ内の届出ﾎﾞﾀﾝよりﾌｫｰﾑを開いて入力送信してください。</t>
    <rPh sb="0" eb="2">
      <t>ガイトウ</t>
    </rPh>
    <phoneticPr fontId="56"/>
  </si>
  <si>
    <t>履歴書 （代表者・専任取引士・政令使用人 ）</t>
    <phoneticPr fontId="56"/>
  </si>
  <si>
    <t>法人実印（個人申込の場合は、個人実印）</t>
    <rPh sb="0" eb="2">
      <t>ホウジン</t>
    </rPh>
    <rPh sb="2" eb="4">
      <t>ジツイン</t>
    </rPh>
    <rPh sb="5" eb="7">
      <t>コジン</t>
    </rPh>
    <rPh sb="7" eb="9">
      <t>モウシコミ</t>
    </rPh>
    <rPh sb="10" eb="12">
      <t>バアイ</t>
    </rPh>
    <rPh sb="14" eb="16">
      <t>コジン</t>
    </rPh>
    <rPh sb="16" eb="18">
      <t>ジツイン</t>
    </rPh>
    <phoneticPr fontId="56"/>
  </si>
  <si>
    <t>代表者個人での加入になります</t>
    <rPh sb="0" eb="3">
      <t>ダイヒョウシャ</t>
    </rPh>
    <rPh sb="3" eb="5">
      <t>コジン</t>
    </rPh>
    <rPh sb="7" eb="9">
      <t>カニュウ</t>
    </rPh>
    <phoneticPr fontId="56"/>
  </si>
  <si>
    <t>県へ提出の免許申請書一式（写し）</t>
    <rPh sb="0" eb="1">
      <t>ケン</t>
    </rPh>
    <rPh sb="2" eb="4">
      <t>テイシュツ</t>
    </rPh>
    <rPh sb="5" eb="7">
      <t>メンキョ</t>
    </rPh>
    <phoneticPr fontId="56"/>
  </si>
  <si>
    <t>全部事項証明書　発行3か月以内のもの</t>
    <rPh sb="0" eb="7">
      <t>ゼンブジコウショウメイショ</t>
    </rPh>
    <phoneticPr fontId="56"/>
  </si>
  <si>
    <t>Y１</t>
    <phoneticPr fontId="56"/>
  </si>
  <si>
    <t>Y２</t>
  </si>
  <si>
    <t>Y３</t>
  </si>
  <si>
    <t>Y４</t>
  </si>
  <si>
    <t>ご自身で用意していただく書類</t>
    <phoneticPr fontId="56"/>
  </si>
  <si>
    <t>印鑑証明書（原本）</t>
    <rPh sb="0" eb="4">
      <t>インカンショウメイ</t>
    </rPh>
    <rPh sb="4" eb="5">
      <t>ショ</t>
    </rPh>
    <rPh sb="6" eb="8">
      <t>ゲンポン</t>
    </rPh>
    <phoneticPr fontId="56"/>
  </si>
  <si>
    <t>県の免許通知（写し）</t>
    <rPh sb="2" eb="4">
      <t>メンキョ</t>
    </rPh>
    <phoneticPr fontId="56"/>
  </si>
  <si>
    <t>免許申請中の場合
県から郵送で到着次第、ご提出ください</t>
    <rPh sb="0" eb="2">
      <t>メンキョ</t>
    </rPh>
    <rPh sb="2" eb="5">
      <t>シンセイチュウ</t>
    </rPh>
    <rPh sb="6" eb="8">
      <t>バアイ</t>
    </rPh>
    <rPh sb="15" eb="17">
      <t>トウチャク</t>
    </rPh>
    <phoneticPr fontId="56"/>
  </si>
  <si>
    <t>宅地建物取引業免許証の写し</t>
    <phoneticPr fontId="56"/>
  </si>
  <si>
    <t>すでに宅建業免許を受けている場合</t>
    <rPh sb="3" eb="8">
      <t>タッケンギョウメンキョ</t>
    </rPh>
    <rPh sb="9" eb="10">
      <t>ウ</t>
    </rPh>
    <rPh sb="14" eb="16">
      <t>バアイ</t>
    </rPh>
    <phoneticPr fontId="56"/>
  </si>
  <si>
    <t>※従たる事務所がある場合は、別途書類が必要になります。</t>
  </si>
  <si>
    <t>入会申込　必要書類・注意事項　一覧</t>
    <rPh sb="10" eb="14">
      <t>チュウイジコウ</t>
    </rPh>
    <rPh sb="15" eb="17">
      <t>イチラン</t>
    </rPh>
    <phoneticPr fontId="56"/>
  </si>
  <si>
    <t>☑</t>
    <phoneticPr fontId="56"/>
  </si>
  <si>
    <t>公益社団法人全日本不動産協会　山梨県本部</t>
    <rPh sb="15" eb="20">
      <t>ヤマナシケンホンブ</t>
    </rPh>
    <phoneticPr fontId="56"/>
  </si>
  <si>
    <t>協会指定申込書類</t>
    <phoneticPr fontId="56"/>
  </si>
  <si>
    <t>家 族 関 係 （※代表者の方はご記入ください）</t>
    <rPh sb="0" eb="1">
      <t>イエ</t>
    </rPh>
    <rPh sb="2" eb="3">
      <t>ゾク</t>
    </rPh>
    <rPh sb="4" eb="5">
      <t>セキ</t>
    </rPh>
    <rPh sb="6" eb="7">
      <t>カカリ</t>
    </rPh>
    <phoneticPr fontId="14"/>
  </si>
  <si>
    <t>有している資格または従事していた不動産関連業務内容などについて</t>
    <rPh sb="0" eb="1">
      <t>ユウ</t>
    </rPh>
    <rPh sb="5" eb="7">
      <t>シカク</t>
    </rPh>
    <rPh sb="10" eb="12">
      <t>ジュウジ</t>
    </rPh>
    <rPh sb="16" eb="19">
      <t>フドウサン</t>
    </rPh>
    <rPh sb="19" eb="21">
      <t>カンレン</t>
    </rPh>
    <rPh sb="21" eb="23">
      <t>ギョウム</t>
    </rPh>
    <rPh sb="23" eb="25">
      <t>ナイヨウ</t>
    </rPh>
    <phoneticPr fontId="56"/>
  </si>
  <si>
    <t>就業期間</t>
    <rPh sb="0" eb="4">
      <t>シュウギョウキカン</t>
    </rPh>
    <phoneticPr fontId="56"/>
  </si>
  <si>
    <t>就業先（不動産関連は市町村も）</t>
    <rPh sb="0" eb="3">
      <t>シュウギョウサキ</t>
    </rPh>
    <rPh sb="4" eb="7">
      <t>フドウサン</t>
    </rPh>
    <rPh sb="7" eb="9">
      <t>カンレン</t>
    </rPh>
    <rPh sb="10" eb="13">
      <t>シチョウソン</t>
    </rPh>
    <phoneticPr fontId="56"/>
  </si>
  <si>
    <t>以下の様式は入会申込書シートの内容が自動反映されませんのでご注意ください</t>
    <rPh sb="0" eb="2">
      <t>イカ</t>
    </rPh>
    <rPh sb="3" eb="5">
      <t>ヨウシキ</t>
    </rPh>
    <rPh sb="6" eb="8">
      <t>ニュウカイ</t>
    </rPh>
    <rPh sb="8" eb="11">
      <t>モウシコミショ</t>
    </rPh>
    <rPh sb="15" eb="17">
      <t>ナイヨウ</t>
    </rPh>
    <rPh sb="18" eb="22">
      <t>ジドウハンエイ</t>
    </rPh>
    <rPh sb="30" eb="32">
      <t>チュウイ</t>
    </rPh>
    <phoneticPr fontId="56"/>
  </si>
  <si>
    <r>
      <rPr>
        <b/>
        <sz val="14"/>
        <color rgb="FF00B050"/>
        <rFont val="ＭＳ Ｐゴシック"/>
        <family val="3"/>
        <charset val="128"/>
        <scheme val="minor"/>
      </rPr>
      <t>緑色のセル</t>
    </r>
    <r>
      <rPr>
        <sz val="14"/>
        <color theme="1"/>
        <rFont val="ＭＳ Ｐゴシック"/>
        <family val="2"/>
        <scheme val="minor"/>
      </rPr>
      <t>に入力してください</t>
    </r>
    <rPh sb="0" eb="2">
      <t>ミドリイロ</t>
    </rPh>
    <rPh sb="6" eb="8">
      <t>ニュウリョク</t>
    </rPh>
    <phoneticPr fontId="56"/>
  </si>
  <si>
    <r>
      <t>取引士証の</t>
    </r>
    <r>
      <rPr>
        <b/>
        <sz val="14"/>
        <color theme="1"/>
        <rFont val="ＭＳ Ｐゴシック"/>
        <family val="3"/>
        <charset val="128"/>
        <scheme val="minor"/>
      </rPr>
      <t>両面</t>
    </r>
    <r>
      <rPr>
        <sz val="14"/>
        <color theme="1"/>
        <rFont val="ＭＳ Ｐゴシック"/>
        <family val="2"/>
        <scheme val="minor"/>
      </rPr>
      <t>をコピーして貼り付けまたは、PNGやJPEGの画像データの提出でも可</t>
    </r>
    <phoneticPr fontId="56"/>
  </si>
  <si>
    <t>1　複数の役職を一人で兼任する場合は１部、別々の場合はそれぞれ作成してください
2　顔写真を貼り付けまたはPNGやJPEGの画像データの提出でも可
3　職歴は詳細に記載し、不動産業に従事したことがある場合は、事業者名の後に事業者の所在地（市町村名まで）を入力してください</t>
    <rPh sb="42" eb="45">
      <t>カオジャシン</t>
    </rPh>
    <rPh sb="46" eb="47">
      <t>ハ</t>
    </rPh>
    <rPh sb="48" eb="49">
      <t>ツ</t>
    </rPh>
    <rPh sb="62" eb="64">
      <t>ガゾウ</t>
    </rPh>
    <rPh sb="68" eb="70">
      <t>テイシュツ</t>
    </rPh>
    <rPh sb="72" eb="73">
      <t>カ</t>
    </rPh>
    <rPh sb="79" eb="81">
      <t>ショウサイ</t>
    </rPh>
    <rPh sb="82" eb="84">
      <t>キサイ</t>
    </rPh>
    <rPh sb="104" eb="105">
      <t>ジ</t>
    </rPh>
    <rPh sb="109" eb="110">
      <t>アト</t>
    </rPh>
    <rPh sb="111" eb="112">
      <t>ジ</t>
    </rPh>
    <phoneticPr fontId="56"/>
  </si>
  <si>
    <t>計</t>
    <rPh sb="0" eb="1">
      <t>ケイ</t>
    </rPh>
    <phoneticPr fontId="14"/>
  </si>
  <si>
    <t>名)</t>
    <phoneticPr fontId="56"/>
  </si>
  <si>
    <t>名</t>
    <rPh sb="0" eb="1">
      <t>メイ</t>
    </rPh>
    <phoneticPr fontId="56"/>
  </si>
  <si>
    <t>）</t>
    <phoneticPr fontId="56"/>
  </si>
  <si>
    <t>（　 　 　   ）第　　　　　　　号</t>
    <rPh sb="10" eb="11">
      <t>ダイ</t>
    </rPh>
    <rPh sb="18" eb="19">
      <t>ゴウ</t>
    </rPh>
    <phoneticPr fontId="14"/>
  </si>
  <si>
    <t>（うち、専任取引士</t>
    <phoneticPr fontId="56"/>
  </si>
  <si>
    <t>駐車場の有無、駐車可能台数、駐車位置等について</t>
    <rPh sb="0" eb="3">
      <t>チュウシャジョウ</t>
    </rPh>
    <rPh sb="4" eb="6">
      <t>ウム</t>
    </rPh>
    <rPh sb="7" eb="9">
      <t>チュウシャ</t>
    </rPh>
    <rPh sb="9" eb="11">
      <t>カノウ</t>
    </rPh>
    <rPh sb="11" eb="13">
      <t>ダイスウ</t>
    </rPh>
    <rPh sb="14" eb="16">
      <t>チュウシャ</t>
    </rPh>
    <rPh sb="16" eb="18">
      <t>イチ</t>
    </rPh>
    <rPh sb="18" eb="19">
      <t>ナド</t>
    </rPh>
    <phoneticPr fontId="56"/>
  </si>
  <si>
    <t>）</t>
    <phoneticPr fontId="109"/>
  </si>
  <si>
    <t>　　　　　　　　　　　　　　　　　　　　　電話番号（</t>
    <rPh sb="21" eb="23">
      <t>デンワ</t>
    </rPh>
    <rPh sb="23" eb="25">
      <t>バンゴウ</t>
    </rPh>
    <phoneticPr fontId="109"/>
  </si>
  <si>
    <t>　※　調査員が訪問する際にわかりやすく記載して下さい。</t>
    <rPh sb="3" eb="6">
      <t>チョウサイン</t>
    </rPh>
    <rPh sb="7" eb="9">
      <t>ホウモン</t>
    </rPh>
    <rPh sb="11" eb="12">
      <t>サイ</t>
    </rPh>
    <rPh sb="19" eb="21">
      <t>キサイ</t>
    </rPh>
    <rPh sb="23" eb="24">
      <t>クダ</t>
    </rPh>
    <phoneticPr fontId="109"/>
  </si>
  <si>
    <t>専任取引士</t>
    <rPh sb="0" eb="2">
      <t>センニン</t>
    </rPh>
    <rPh sb="2" eb="4">
      <t>トリヒキ</t>
    </rPh>
    <rPh sb="4" eb="5">
      <t>シ</t>
    </rPh>
    <phoneticPr fontId="14"/>
  </si>
  <si>
    <t>政令使用人</t>
    <rPh sb="0" eb="2">
      <t>セイレイ</t>
    </rPh>
    <rPh sb="2" eb="4">
      <t>シヨウ</t>
    </rPh>
    <rPh sb="4" eb="5">
      <t>ニン</t>
    </rPh>
    <phoneticPr fontId="14"/>
  </si>
  <si>
    <r>
      <rPr>
        <b/>
        <sz val="14"/>
        <color rgb="FF00B050"/>
        <rFont val="ＭＳ Ｐゴシック"/>
        <family val="3"/>
        <charset val="128"/>
        <scheme val="minor"/>
      </rPr>
      <t>緑色のセル</t>
    </r>
    <r>
      <rPr>
        <sz val="14"/>
        <rFont val="ＭＳ Ｐゴシック"/>
        <family val="3"/>
        <charset val="128"/>
        <scheme val="minor"/>
      </rPr>
      <t>に</t>
    </r>
    <r>
      <rPr>
        <sz val="14"/>
        <color theme="1"/>
        <rFont val="ＭＳ Ｐゴシック"/>
        <family val="2"/>
        <scheme val="minor"/>
      </rPr>
      <t>入力してください。事務所調査の際に使用します</t>
    </r>
    <rPh sb="21" eb="22">
      <t>サイ</t>
    </rPh>
    <phoneticPr fontId="56"/>
  </si>
  <si>
    <r>
      <rPr>
        <b/>
        <sz val="14"/>
        <color rgb="FF00B050"/>
        <rFont val="ＭＳ Ｐゴシック"/>
        <family val="3"/>
        <charset val="128"/>
        <scheme val="minor"/>
      </rPr>
      <t>緑色のセル</t>
    </r>
    <r>
      <rPr>
        <sz val="14"/>
        <color theme="1"/>
        <rFont val="ＭＳ Ｐゴシック"/>
        <family val="2"/>
        <scheme val="minor"/>
      </rPr>
      <t>に入力してください。事務所調査で訪問するため目印等を記載願います。</t>
    </r>
    <phoneticPr fontId="56"/>
  </si>
  <si>
    <t>注意事項　</t>
    <phoneticPr fontId="56"/>
  </si>
  <si>
    <t xml:space="preserve">メール </t>
    <phoneticPr fontId="56"/>
  </si>
  <si>
    <t>中村　浩一</t>
    <rPh sb="0" eb="2">
      <t>ナカムラ</t>
    </rPh>
    <rPh sb="3" eb="5">
      <t>コウイチ</t>
    </rPh>
    <phoneticPr fontId="39"/>
  </si>
  <si>
    <t>渡辺　久美子</t>
    <rPh sb="0" eb="2">
      <t>ワタナベ</t>
    </rPh>
    <rPh sb="3" eb="6">
      <t>クミコ</t>
    </rPh>
    <phoneticPr fontId="39"/>
  </si>
  <si>
    <t>山梨県</t>
    <rPh sb="0" eb="3">
      <t>ヤマナシケン</t>
    </rPh>
    <phoneticPr fontId="14"/>
  </si>
  <si>
    <t>山梨県</t>
    <rPh sb="0" eb="3">
      <t>ヤマナシケン</t>
    </rPh>
    <phoneticPr fontId="56"/>
  </si>
  <si>
    <t>はじめにご入力ください　計算式が入っているセルは上書きしてください</t>
    <rPh sb="5" eb="7">
      <t>ニュウリョク</t>
    </rPh>
    <rPh sb="12" eb="15">
      <t>ケイサンシキ</t>
    </rPh>
    <rPh sb="16" eb="17">
      <t>ハイ</t>
    </rPh>
    <rPh sb="24" eb="26">
      <t>ウワガ</t>
    </rPh>
    <phoneticPr fontId="56"/>
  </si>
  <si>
    <t>※入会が承認されない場合は申込書類一式は返還しますが、その理由はお知らせできませんので予めご了承下さい。</t>
    <phoneticPr fontId="56"/>
  </si>
  <si>
    <t>入会書類をご持参いただく際は事前にご連絡ください。</t>
    <rPh sb="0" eb="4">
      <t>ニュウカイショルイ</t>
    </rPh>
    <phoneticPr fontId="56"/>
  </si>
  <si>
    <t>入会書類　提出先</t>
    <rPh sb="0" eb="4">
      <t>ニュウカイショルイ</t>
    </rPh>
    <rPh sb="5" eb="8">
      <t>テイシュツサキ</t>
    </rPh>
    <phoneticPr fontId="56"/>
  </si>
  <si>
    <t>400-0047　山梨県甲府市徳行3-13-25 岩下ビル2F　　 TEL 055-223-2103　　 FAX 055-223-2104</t>
    <rPh sb="9" eb="17">
      <t>400-0047</t>
    </rPh>
    <rPh sb="25" eb="27">
      <t>イワシタ</t>
    </rPh>
    <phoneticPr fontId="56"/>
  </si>
  <si>
    <t>免許申請後…県の受領印の有るもの　１冊全ページのコピーを提出してください
免許申請前…受領印の無いものでかまいません　1冊全ページのコピーを提出してください
　　　※後日（供託後）、県の受領印ページと朱書き訂正されたページは全て提出してください</t>
    <rPh sb="0" eb="2">
      <t>メンキョ</t>
    </rPh>
    <rPh sb="2" eb="4">
      <t>シンセイ</t>
    </rPh>
    <rPh sb="4" eb="5">
      <t>ゴ</t>
    </rPh>
    <rPh sb="38" eb="43">
      <t>メンキョシンセイマエ</t>
    </rPh>
    <rPh sb="102" eb="104">
      <t>テイセイ</t>
    </rPh>
    <rPh sb="111" eb="112">
      <t>スベ</t>
    </rPh>
    <phoneticPr fontId="56"/>
  </si>
  <si>
    <t>法人申込…法人、代表者個人　各1通
個人申込…代表者個人　1通
　　　　　　　　　　　　　　　　　　　　　　　　　　　　　発行3か月以内のもの</t>
    <rPh sb="0" eb="1">
      <t>ヒト</t>
    </rPh>
    <rPh sb="1" eb="3">
      <t>モウシコミ</t>
    </rPh>
    <rPh sb="4" eb="6">
      <t>ホウジン</t>
    </rPh>
    <rPh sb="7" eb="10">
      <t>ダイヒョウシャ</t>
    </rPh>
    <rPh sb="10" eb="12">
      <t>コジン</t>
    </rPh>
    <rPh sb="13" eb="14">
      <t>カク</t>
    </rPh>
    <rPh sb="15" eb="16">
      <t>ツウ</t>
    </rPh>
    <rPh sb="18" eb="20">
      <t>コジン</t>
    </rPh>
    <rPh sb="20" eb="22">
      <t>モウシコミ</t>
    </rPh>
    <phoneticPr fontId="56"/>
  </si>
  <si>
    <r>
      <t>各書類の日付は提出日ではなく</t>
    </r>
    <r>
      <rPr>
        <sz val="14"/>
        <color rgb="FFFF0000"/>
        <rFont val="ＭＳ Ｐゴシック"/>
        <family val="3"/>
        <charset val="128"/>
        <scheme val="minor"/>
      </rPr>
      <t>記入した日</t>
    </r>
    <r>
      <rPr>
        <sz val="14"/>
        <color theme="1"/>
        <rFont val="ＭＳ Ｐゴシック"/>
        <family val="2"/>
        <scheme val="minor"/>
      </rPr>
      <t>としてください。</t>
    </r>
    <phoneticPr fontId="56"/>
  </si>
  <si>
    <t>県の免許申請と同時にお申込みいただけます。その場合、免許番号は空欄にしてください。</t>
    <rPh sb="23" eb="25">
      <t>バアイ</t>
    </rPh>
    <rPh sb="28" eb="30">
      <t>バンゴウ</t>
    </rPh>
    <rPh sb="31" eb="33">
      <t>クウラン</t>
    </rPh>
    <phoneticPr fontId="56"/>
  </si>
  <si>
    <r>
      <t>入会申込シートに入力した情報は一部のシートに反映しますが、印刷・提出前に記載漏れ等ないか</t>
    </r>
    <r>
      <rPr>
        <b/>
        <sz val="14"/>
        <color rgb="FFFF0000"/>
        <rFont val="ＭＳ Ｐゴシック"/>
        <family val="3"/>
        <charset val="128"/>
        <scheme val="minor"/>
      </rPr>
      <t>各シート内の注意事項もよくご確認ください</t>
    </r>
    <rPh sb="0" eb="2">
      <t>ニュウカイ</t>
    </rPh>
    <rPh sb="2" eb="4">
      <t>モウシコミ</t>
    </rPh>
    <rPh sb="8" eb="10">
      <t>ニュウリョク</t>
    </rPh>
    <rPh sb="12" eb="14">
      <t>ジョウホウ</t>
    </rPh>
    <rPh sb="15" eb="17">
      <t>イチブ</t>
    </rPh>
    <rPh sb="22" eb="24">
      <t>ハンエイ</t>
    </rPh>
    <rPh sb="29" eb="31">
      <t>インサツ</t>
    </rPh>
    <rPh sb="32" eb="34">
      <t>テイシュツ</t>
    </rPh>
    <rPh sb="34" eb="35">
      <t>マエ</t>
    </rPh>
    <rPh sb="36" eb="39">
      <t>キサイモ</t>
    </rPh>
    <rPh sb="40" eb="41">
      <t>トウ</t>
    </rPh>
    <rPh sb="44" eb="45">
      <t>カク</t>
    </rPh>
    <rPh sb="48" eb="49">
      <t>ナイ</t>
    </rPh>
    <rPh sb="50" eb="54">
      <t>チュウイジコウ</t>
    </rPh>
    <rPh sb="58" eb="60">
      <t>カクニン</t>
    </rPh>
    <phoneticPr fontId="56"/>
  </si>
  <si>
    <t>法人組織は謄本（原本）</t>
    <phoneticPr fontId="56"/>
  </si>
  <si>
    <t>誓約書（原本）</t>
    <rPh sb="0" eb="3">
      <t>セイヤクショ</t>
    </rPh>
    <phoneticPr fontId="56"/>
  </si>
  <si>
    <t>確約書（原本）</t>
    <rPh sb="0" eb="3">
      <t>カクヤクショ</t>
    </rPh>
    <phoneticPr fontId="56"/>
  </si>
  <si>
    <t>連帯保証人届出書（法人のみ・原本）</t>
    <rPh sb="0" eb="2">
      <t>レンタイ</t>
    </rPh>
    <rPh sb="2" eb="5">
      <t>ホショウニン</t>
    </rPh>
    <rPh sb="5" eb="8">
      <t>トドケデショ</t>
    </rPh>
    <rPh sb="9" eb="11">
      <t>ホウジン</t>
    </rPh>
    <rPh sb="14" eb="16">
      <t>ゲンポン</t>
    </rPh>
    <phoneticPr fontId="56"/>
  </si>
  <si>
    <r>
      <rPr>
        <sz val="14"/>
        <color theme="1"/>
        <rFont val="ＭＳ Ｐゴシック"/>
        <family val="2"/>
        <scheme val="minor"/>
      </rPr>
      <t xml:space="preserve">　A4横のまま印刷してください
法人申込…法人（左面）に対して、代表者個人（右面）が保証してください
</t>
    </r>
    <r>
      <rPr>
        <b/>
        <sz val="14"/>
        <color rgb="FFFF0000"/>
        <rFont val="ＭＳ Ｐゴシック"/>
        <family val="3"/>
        <charset val="128"/>
        <scheme val="minor"/>
      </rPr>
      <t>　　　　　（右面の連帯保証人欄のみ自署・実印、</t>
    </r>
    <r>
      <rPr>
        <sz val="14"/>
        <rFont val="ＭＳ Ｐゴシック"/>
        <family val="3"/>
        <charset val="128"/>
        <scheme val="minor"/>
      </rPr>
      <t>PC入力不可</t>
    </r>
    <r>
      <rPr>
        <b/>
        <sz val="14"/>
        <color rgb="FFFF0000"/>
        <rFont val="ＭＳ Ｐゴシック"/>
        <family val="3"/>
        <charset val="128"/>
        <scheme val="minor"/>
      </rPr>
      <t xml:space="preserve">）
</t>
    </r>
    <r>
      <rPr>
        <sz val="14"/>
        <color theme="1"/>
        <rFont val="ＭＳ Ｐゴシック"/>
        <family val="2"/>
        <scheme val="minor"/>
      </rPr>
      <t xml:space="preserve">　　　　　　本籍地もお忘れなくご記載ください
</t>
    </r>
    <r>
      <rPr>
        <b/>
        <sz val="14"/>
        <color theme="1"/>
        <rFont val="ＭＳ Ｐゴシック"/>
        <family val="3"/>
        <charset val="128"/>
        <scheme val="minor"/>
      </rPr>
      <t xml:space="preserve">　　　　　　シート内注意事項を必ずご確認ください
</t>
    </r>
    <r>
      <rPr>
        <sz val="14"/>
        <color theme="1"/>
        <rFont val="ＭＳ Ｐゴシック"/>
        <family val="2"/>
        <scheme val="minor"/>
      </rPr>
      <t xml:space="preserve">
個人申込…提出不要です</t>
    </r>
    <rPh sb="19" eb="21">
      <t>モウシコミ</t>
    </rPh>
    <rPh sb="77" eb="79">
      <t>ニュウリョク</t>
    </rPh>
    <rPh sb="79" eb="81">
      <t>フカ</t>
    </rPh>
    <rPh sb="89" eb="92">
      <t>ホンセキチ</t>
    </rPh>
    <rPh sb="94" eb="95">
      <t>ネガ</t>
    </rPh>
    <rPh sb="114" eb="115">
      <t>カナラ</t>
    </rPh>
    <rPh sb="117" eb="119">
      <t>カクニン</t>
    </rPh>
    <rPh sb="126" eb="128">
      <t>モウシコミ</t>
    </rPh>
    <phoneticPr fontId="5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</si>
</sst>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411]ggge&quot;年&quot;m&quot;月&quot;d&quot;日&quot;;@"/>
    <numFmt numFmtId="178" formatCode="&quot;令和元年&quot;m&quot;月&quot;d&quot;日&quot;;@"/>
    <numFmt numFmtId="179" formatCode="#"/>
    <numFmt numFmtId="180" formatCode=";;;"/>
  </numFmts>
  <fonts count="16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indexed="8"/>
      <name val="ＭＳ 明朝"/>
      <family val="1"/>
      <charset val="128"/>
    </font>
    <font>
      <sz val="11"/>
      <name val="ＭＳ Ｐゴシック"/>
      <family val="3"/>
      <charset val="128"/>
    </font>
    <font>
      <sz val="11"/>
      <color indexed="17"/>
      <name val="ＭＳ Ｐゴシック"/>
      <family val="3"/>
      <charset val="128"/>
    </font>
    <font>
      <sz val="11"/>
      <name val="ＭＳ ゴシック"/>
      <family val="3"/>
      <charset val="128"/>
    </font>
    <font>
      <sz val="9"/>
      <name val="ＭＳ ゴシック"/>
      <family val="3"/>
      <charset val="128"/>
    </font>
    <font>
      <sz val="9"/>
      <name val="ＭＳ 明朝"/>
      <family val="1"/>
      <charset val="128"/>
    </font>
    <font>
      <sz val="8"/>
      <name val="ＭＳ ゴシック"/>
      <family val="3"/>
      <charset val="128"/>
    </font>
    <font>
      <sz val="8"/>
      <name val="ＭＳ 明朝"/>
      <family val="1"/>
      <charset val="128"/>
    </font>
    <font>
      <sz val="10"/>
      <name val="ＭＳ ゴシック"/>
      <family val="3"/>
      <charset val="128"/>
    </font>
    <font>
      <sz val="11"/>
      <name val="ＭＳ 明朝"/>
      <family val="1"/>
      <charset val="128"/>
    </font>
    <font>
      <sz val="6"/>
      <name val="ＭＳ Ｐゴシック"/>
      <family val="3"/>
      <charset val="128"/>
    </font>
    <font>
      <sz val="7"/>
      <name val="ＭＳ 明朝"/>
      <family val="1"/>
      <charset val="128"/>
    </font>
    <font>
      <b/>
      <sz val="20"/>
      <color indexed="8"/>
      <name val="ＭＳ 明朝"/>
      <family val="1"/>
      <charset val="128"/>
    </font>
    <font>
      <sz val="12"/>
      <name val="ＭＳ 明朝"/>
      <family val="1"/>
      <charset val="128"/>
    </font>
    <font>
      <sz val="10"/>
      <name val="ＭＳ 明朝"/>
      <family val="1"/>
      <charset val="128"/>
    </font>
    <font>
      <sz val="14"/>
      <name val="ＭＳ 明朝"/>
      <family val="1"/>
      <charset val="128"/>
    </font>
    <font>
      <sz val="6"/>
      <name val="ＭＳ Ｐゴシック"/>
      <family val="3"/>
      <charset val="128"/>
    </font>
    <font>
      <sz val="20"/>
      <name val="ＭＳ 明朝"/>
      <family val="1"/>
      <charset val="128"/>
    </font>
    <font>
      <sz val="12"/>
      <name val="ＭＳ ゴシック"/>
      <family val="3"/>
      <charset val="128"/>
    </font>
    <font>
      <sz val="9"/>
      <name val="ＭＳ Ｐゴシック"/>
      <family val="3"/>
      <charset val="128"/>
    </font>
    <font>
      <sz val="10"/>
      <name val="ＭＳ Ｐゴシック"/>
      <family val="3"/>
      <charset val="128"/>
    </font>
    <font>
      <sz val="8"/>
      <name val="ＭＳ Ｐゴシック"/>
      <family val="3"/>
      <charset val="128"/>
    </font>
    <font>
      <b/>
      <sz val="14"/>
      <name val="ＭＳ 明朝"/>
      <family val="1"/>
      <charset val="128"/>
    </font>
    <font>
      <b/>
      <sz val="14"/>
      <name val="ＭＳ Ｐゴシック"/>
      <family val="3"/>
      <charset val="128"/>
    </font>
    <font>
      <sz val="6"/>
      <name val="ＭＳ Ｐゴシック"/>
      <family val="3"/>
      <charset val="128"/>
    </font>
    <font>
      <sz val="11"/>
      <color theme="1"/>
      <name val="ＭＳ Ｐゴシック"/>
      <family val="3"/>
      <charset val="128"/>
      <scheme val="minor"/>
    </font>
    <font>
      <sz val="9"/>
      <color theme="1"/>
      <name val="ＭＳ 明朝"/>
      <family val="1"/>
      <charset val="128"/>
    </font>
    <font>
      <sz val="8"/>
      <color theme="1"/>
      <name val="ＭＳ 明朝"/>
      <family val="1"/>
      <charset val="128"/>
    </font>
    <font>
      <sz val="11"/>
      <color theme="1"/>
      <name val="ＭＳ 明朝"/>
      <family val="1"/>
      <charset val="128"/>
    </font>
    <font>
      <sz val="11"/>
      <color theme="1"/>
      <name val="ＭＳ ゴシック"/>
      <family val="3"/>
      <charset val="128"/>
    </font>
    <font>
      <sz val="11"/>
      <color theme="0" tint="-0.499984740745262"/>
      <name val="ＭＳ ゴシック"/>
      <family val="3"/>
      <charset val="128"/>
    </font>
    <font>
      <sz val="14"/>
      <color theme="1"/>
      <name val="ＭＳ 明朝"/>
      <family val="1"/>
      <charset val="128"/>
    </font>
    <font>
      <sz val="12"/>
      <color theme="1"/>
      <name val="ＭＳ 明朝"/>
      <family val="1"/>
      <charset val="128"/>
    </font>
    <font>
      <sz val="10"/>
      <color theme="1"/>
      <name val="ＭＳ ゴシック"/>
      <family val="3"/>
      <charset val="128"/>
    </font>
    <font>
      <sz val="10.5"/>
      <color theme="1"/>
      <name val="ＭＳ 明朝"/>
      <family val="1"/>
      <charset val="128"/>
    </font>
    <font>
      <sz val="9"/>
      <color theme="1"/>
      <name val="ＭＳ ゴシック"/>
      <family val="3"/>
      <charset val="128"/>
    </font>
    <font>
      <sz val="9"/>
      <color theme="1"/>
      <name val="ＭＳ Ｐゴシック"/>
      <family val="3"/>
      <charset val="128"/>
      <scheme val="minor"/>
    </font>
    <font>
      <sz val="8"/>
      <color theme="1"/>
      <name val="ＭＳ Ｐゴシック"/>
      <family val="3"/>
      <charset val="128"/>
      <scheme val="minor"/>
    </font>
    <font>
      <sz val="20"/>
      <color theme="1"/>
      <name val="ＭＳ Ｐゴシック"/>
      <family val="3"/>
      <charset val="128"/>
      <scheme val="minor"/>
    </font>
    <font>
      <sz val="10"/>
      <color theme="1"/>
      <name val="ＭＳ 明朝"/>
      <family val="1"/>
      <charset val="128"/>
    </font>
    <font>
      <sz val="11"/>
      <color theme="0"/>
      <name val="ＭＳ ゴシック"/>
      <family val="3"/>
      <charset val="128"/>
    </font>
    <font>
      <sz val="6"/>
      <name val="ＭＳ Ｐゴシック"/>
      <family val="3"/>
      <charset val="128"/>
      <scheme val="minor"/>
    </font>
    <font>
      <sz val="11"/>
      <color theme="1"/>
      <name val="游ゴシック"/>
      <family val="3"/>
      <charset val="128"/>
    </font>
    <font>
      <sz val="10"/>
      <color theme="0"/>
      <name val="ＭＳ 明朝"/>
      <family val="1"/>
      <charset val="128"/>
    </font>
    <font>
      <sz val="11"/>
      <color theme="0"/>
      <name val="ＭＳ 明朝"/>
      <family val="1"/>
      <charset val="128"/>
    </font>
    <font>
      <sz val="10"/>
      <color theme="1"/>
      <name val="ＭＳ Ｐゴシック"/>
      <family val="3"/>
      <charset val="128"/>
      <scheme val="minor"/>
    </font>
    <font>
      <sz val="14"/>
      <color theme="1"/>
      <name val="ＭＳ Ｐゴシック"/>
      <family val="3"/>
      <charset val="128"/>
      <scheme val="minor"/>
    </font>
    <font>
      <sz val="24"/>
      <color theme="1"/>
      <name val="ＭＳ Ｐゴシック"/>
      <family val="3"/>
      <charset val="128"/>
      <scheme val="minor"/>
    </font>
    <font>
      <sz val="11"/>
      <color theme="1"/>
      <name val="ＭＳ Ｐゴシック"/>
      <family val="2"/>
      <scheme val="minor"/>
    </font>
    <font>
      <sz val="11"/>
      <color theme="1"/>
      <name val="游ゴシック"/>
      <family val="3"/>
    </font>
    <font>
      <sz val="9"/>
      <color theme="1"/>
      <name val="ＭＳ 明朝"/>
      <family val="1"/>
    </font>
    <font>
      <sz val="8"/>
      <color theme="1"/>
      <name val="ＭＳ 明朝"/>
      <family val="1"/>
    </font>
    <font>
      <b/>
      <sz val="18"/>
      <color indexed="8"/>
      <name val="ＭＳ 明朝"/>
      <family val="1"/>
    </font>
    <font>
      <sz val="14"/>
      <color indexed="8"/>
      <name val="ＭＳ 明朝"/>
      <family val="1"/>
    </font>
    <font>
      <sz val="11"/>
      <color theme="1"/>
      <name val="ＭＳ 明朝"/>
      <family val="1"/>
    </font>
    <font>
      <sz val="11"/>
      <color theme="1"/>
      <name val="ＭＳ ゴシック"/>
      <family val="3"/>
    </font>
    <font>
      <sz val="11"/>
      <color rgb="FF000000"/>
      <name val="ＭＳ ゴシック"/>
      <family val="3"/>
    </font>
    <font>
      <sz val="10"/>
      <color theme="0"/>
      <name val="ＭＳ 明朝"/>
      <family val="1"/>
    </font>
    <font>
      <sz val="9"/>
      <color indexed="8"/>
      <name val="ＭＳ 明朝"/>
      <family val="1"/>
    </font>
    <font>
      <sz val="10.5"/>
      <color theme="1"/>
      <name val="ＭＳ 明朝"/>
      <family val="1"/>
    </font>
    <font>
      <sz val="10"/>
      <color theme="1"/>
      <name val="ＭＳ 明朝"/>
      <family val="1"/>
    </font>
    <font>
      <sz val="8"/>
      <color rgb="FF000000"/>
      <name val="ＭＳ 明朝"/>
      <family val="1"/>
    </font>
    <font>
      <sz val="9"/>
      <color rgb="FF000000"/>
      <name val="ＭＳ 明朝"/>
      <family val="1"/>
    </font>
    <font>
      <sz val="22"/>
      <color rgb="FF000000"/>
      <name val="ＭＳ 明朝"/>
      <family val="1"/>
    </font>
    <font>
      <sz val="11"/>
      <color rgb="FF000000"/>
      <name val="ＭＳ 明朝"/>
      <family val="1"/>
    </font>
    <font>
      <sz val="10"/>
      <color rgb="FF000000"/>
      <name val="ＭＳ 明朝"/>
      <family val="1"/>
    </font>
    <font>
      <sz val="7"/>
      <color rgb="FF000000"/>
      <name val="ＭＳ 明朝"/>
      <family val="1"/>
    </font>
    <font>
      <u/>
      <sz val="9"/>
      <color rgb="FF000000"/>
      <name val="ＭＳ 明朝"/>
      <family val="1"/>
    </font>
    <font>
      <sz val="20"/>
      <color rgb="FF000000"/>
      <name val="ＭＳ 明朝"/>
      <family val="1"/>
    </font>
    <font>
      <sz val="12"/>
      <color rgb="FF000000"/>
      <name val="ＭＳ 明朝"/>
      <family val="1"/>
    </font>
    <font>
      <sz val="14"/>
      <color rgb="FF000000"/>
      <name val="ＭＳ 明朝"/>
      <family val="1"/>
    </font>
    <font>
      <sz val="2"/>
      <color rgb="FF000000"/>
      <name val="ＭＳ 明朝"/>
      <family val="1"/>
    </font>
    <font>
      <sz val="10"/>
      <color rgb="FF000000"/>
      <name val="ＭＳ ゴシック"/>
      <family val="3"/>
    </font>
    <font>
      <sz val="11"/>
      <color rgb="FF000000"/>
      <name val="ＭＳ Ｐゴシック"/>
      <family val="3"/>
    </font>
    <font>
      <b/>
      <sz val="20"/>
      <color indexed="8"/>
      <name val="ＭＳ 明朝"/>
      <family val="1"/>
    </font>
    <font>
      <sz val="6"/>
      <color indexed="8"/>
      <name val="ＭＳ 明朝"/>
      <family val="1"/>
    </font>
    <font>
      <sz val="8"/>
      <color rgb="FF000000"/>
      <name val="HG創英角ｺﾞｼｯｸUB"/>
      <family val="3"/>
    </font>
    <font>
      <sz val="11"/>
      <color indexed="10"/>
      <name val="ＭＳ 明朝"/>
      <family val="1"/>
    </font>
    <font>
      <sz val="7"/>
      <name val="ＭＳ ゴシック"/>
      <family val="3"/>
      <charset val="128"/>
    </font>
    <font>
      <sz val="11"/>
      <color theme="1"/>
      <name val="メイリオ"/>
      <family val="3"/>
      <charset val="128"/>
    </font>
    <font>
      <sz val="12"/>
      <color theme="1"/>
      <name val="Times New Roman"/>
      <family val="1"/>
    </font>
    <font>
      <sz val="11"/>
      <color theme="1"/>
      <name val="Times New Roman"/>
      <family val="1"/>
    </font>
    <font>
      <sz val="9.5"/>
      <color theme="1"/>
      <name val="メイリオ"/>
      <family val="3"/>
      <charset val="128"/>
    </font>
    <font>
      <sz val="9.5"/>
      <color theme="0"/>
      <name val="メイリオ"/>
      <family val="3"/>
      <charset val="128"/>
    </font>
    <font>
      <sz val="11"/>
      <color theme="0"/>
      <name val="メイリオ"/>
      <family val="3"/>
      <charset val="128"/>
    </font>
    <font>
      <b/>
      <sz val="16"/>
      <color theme="1"/>
      <name val="メイリオ"/>
      <family val="3"/>
      <charset val="128"/>
    </font>
    <font>
      <b/>
      <sz val="11"/>
      <color theme="1"/>
      <name val="メイリオ"/>
      <family val="3"/>
      <charset val="128"/>
    </font>
    <font>
      <b/>
      <sz val="9.5"/>
      <color theme="1"/>
      <name val="HGP創英角ｺﾞｼｯｸUB"/>
      <family val="3"/>
      <charset val="128"/>
    </font>
    <font>
      <sz val="9.5"/>
      <color theme="1"/>
      <name val="ＭＳ Ｐゴシック"/>
      <family val="3"/>
      <charset val="128"/>
      <scheme val="minor"/>
    </font>
    <font>
      <sz val="10"/>
      <color theme="1"/>
      <name val="メイリオ"/>
      <family val="3"/>
      <charset val="128"/>
    </font>
    <font>
      <b/>
      <sz val="16"/>
      <name val="メイリオ"/>
      <family val="3"/>
      <charset val="128"/>
    </font>
    <font>
      <sz val="9.5"/>
      <name val="メイリオ"/>
      <family val="3"/>
      <charset val="128"/>
    </font>
    <font>
      <sz val="18"/>
      <name val="ＭＳ 明朝"/>
      <family val="1"/>
      <charset val="128"/>
    </font>
    <font>
      <sz val="12"/>
      <color theme="1"/>
      <name val="ＭＳ ゴシック"/>
      <family val="3"/>
      <charset val="128"/>
    </font>
    <font>
      <sz val="6"/>
      <name val="ＭＳ Ｐゴシック"/>
      <family val="2"/>
      <charset val="128"/>
      <scheme val="minor"/>
    </font>
    <font>
      <sz val="10"/>
      <color indexed="81"/>
      <name val="ＭＳ 明朝"/>
      <family val="1"/>
      <charset val="128"/>
    </font>
    <font>
      <sz val="8"/>
      <color theme="0"/>
      <name val="ＭＳ 明朝"/>
      <family val="1"/>
      <charset val="128"/>
    </font>
    <font>
      <sz val="12"/>
      <color rgb="FF000000"/>
      <name val="ＭＳ 明朝"/>
      <family val="1"/>
      <charset val="128"/>
    </font>
    <font>
      <sz val="8"/>
      <color rgb="FF000000"/>
      <name val="ＭＳ 明朝"/>
      <family val="1"/>
      <charset val="128"/>
    </font>
    <font>
      <sz val="2"/>
      <color rgb="FF000000"/>
      <name val="ＭＳ 明朝"/>
      <family val="1"/>
      <charset val="128"/>
    </font>
    <font>
      <sz val="28"/>
      <color theme="1"/>
      <name val="ＭＳ Ｐゴシック"/>
      <family val="3"/>
      <charset val="128"/>
      <scheme val="minor"/>
    </font>
    <font>
      <b/>
      <sz val="25"/>
      <color theme="1"/>
      <name val="BIZ UDPゴシック"/>
      <family val="3"/>
      <charset val="128"/>
    </font>
    <font>
      <sz val="28"/>
      <color theme="1"/>
      <name val="BIZ UDPゴシック"/>
      <family val="3"/>
      <charset val="128"/>
    </font>
    <font>
      <sz val="16"/>
      <color theme="1"/>
      <name val="BIZ UDPゴシック"/>
      <family val="3"/>
      <charset val="128"/>
    </font>
    <font>
      <b/>
      <u/>
      <sz val="16"/>
      <color theme="1"/>
      <name val="BIZ UDPゴシック"/>
      <family val="3"/>
      <charset val="128"/>
    </font>
    <font>
      <b/>
      <sz val="16"/>
      <color rgb="FFFF0000"/>
      <name val="BIZ UDPゴシック"/>
      <family val="3"/>
      <charset val="128"/>
    </font>
    <font>
      <u/>
      <sz val="16"/>
      <color theme="1"/>
      <name val="BIZ UDPゴシック"/>
      <family val="3"/>
      <charset val="128"/>
    </font>
    <font>
      <u/>
      <sz val="16"/>
      <color theme="4"/>
      <name val="BIZ UDPゴシック"/>
      <family val="3"/>
      <charset val="128"/>
    </font>
    <font>
      <sz val="12"/>
      <color theme="1"/>
      <name val="HG創英角ｺﾞｼｯｸUB"/>
      <family val="3"/>
      <charset val="128"/>
    </font>
    <font>
      <b/>
      <sz val="12"/>
      <color theme="1"/>
      <name val="UD デジタル 教科書体 N"/>
      <family val="1"/>
      <charset val="128"/>
    </font>
    <font>
      <b/>
      <sz val="12"/>
      <color theme="3"/>
      <name val="UD デジタル 教科書体 N"/>
      <family val="1"/>
      <charset val="128"/>
    </font>
    <font>
      <b/>
      <sz val="12"/>
      <color rgb="FFC00000"/>
      <name val="UD デジタル 教科書体 N"/>
      <family val="1"/>
      <charset val="128"/>
    </font>
    <font>
      <b/>
      <sz val="16"/>
      <color theme="1"/>
      <name val="BIZ UDPゴシック"/>
      <family val="3"/>
      <charset val="128"/>
    </font>
    <font>
      <sz val="64"/>
      <color theme="0"/>
      <name val="ＭＳ Ｐゴシック"/>
      <family val="3"/>
      <charset val="128"/>
      <scheme val="minor"/>
    </font>
    <font>
      <b/>
      <sz val="14"/>
      <color rgb="FF000000"/>
      <name val="ＭＳ 明朝"/>
      <family val="1"/>
      <charset val="128"/>
    </font>
    <font>
      <sz val="9"/>
      <color rgb="FF000000"/>
      <name val="ＭＳ 明朝"/>
      <family val="1"/>
      <charset val="128"/>
    </font>
    <font>
      <sz val="11"/>
      <name val="ＭＳ Ｐゴシック"/>
      <family val="3"/>
      <charset val="128"/>
      <scheme val="minor"/>
    </font>
    <font>
      <sz val="16"/>
      <color theme="1"/>
      <name val="HGS創英角ｺﾞｼｯｸUB"/>
      <family val="3"/>
      <charset val="128"/>
    </font>
    <font>
      <sz val="10"/>
      <color rgb="FFFF0000"/>
      <name val="ＭＳ 明朝"/>
      <family val="1"/>
      <charset val="128"/>
    </font>
    <font>
      <sz val="8"/>
      <color rgb="FFFF0000"/>
      <name val="ＭＳ 明朝"/>
      <family val="1"/>
      <charset val="128"/>
    </font>
    <font>
      <sz val="6"/>
      <name val="ＭＳ 明朝"/>
      <family val="1"/>
      <charset val="128"/>
    </font>
    <font>
      <sz val="11"/>
      <color theme="1"/>
      <name val="ＭＳ Ｐゴシック"/>
      <family val="3"/>
      <charset val="128"/>
    </font>
    <font>
      <sz val="18"/>
      <color theme="1"/>
      <name val="ＭＳ Ｐゴシック"/>
      <family val="3"/>
      <charset val="128"/>
    </font>
    <font>
      <sz val="16"/>
      <color theme="1"/>
      <name val="ＭＳ Ｐゴシック"/>
      <family val="3"/>
      <charset val="128"/>
    </font>
    <font>
      <sz val="20"/>
      <color theme="1"/>
      <name val="ＭＳ Ｐゴシック"/>
      <family val="3"/>
      <charset val="128"/>
    </font>
    <font>
      <sz val="12"/>
      <color theme="1"/>
      <name val="ＭＳ Ｐゴシック"/>
      <family val="3"/>
      <charset val="128"/>
    </font>
    <font>
      <b/>
      <sz val="11"/>
      <name val="ＭＳ Ｐゴシック"/>
      <family val="3"/>
      <charset val="128"/>
      <scheme val="minor"/>
    </font>
    <font>
      <u/>
      <sz val="18"/>
      <color theme="1"/>
      <name val="ＭＳ 明朝"/>
      <family val="1"/>
      <charset val="128"/>
    </font>
    <font>
      <b/>
      <sz val="11"/>
      <color theme="1"/>
      <name val="ＭＳ Ｐゴシック"/>
      <family val="3"/>
      <charset val="128"/>
      <scheme val="minor"/>
    </font>
    <font>
      <sz val="11"/>
      <color theme="1"/>
      <name val="ＭＳ Ｐ明朝"/>
      <family val="1"/>
      <charset val="128"/>
    </font>
    <font>
      <u/>
      <sz val="18"/>
      <name val="HG創英角ｺﾞｼｯｸUB"/>
      <family val="3"/>
      <charset val="128"/>
    </font>
    <font>
      <u/>
      <sz val="18"/>
      <name val="ＭＳ Ｐゴシック"/>
      <family val="3"/>
      <charset val="128"/>
    </font>
    <font>
      <sz val="14"/>
      <name val="ＭＳ Ｐゴシック"/>
      <family val="3"/>
      <charset val="128"/>
    </font>
    <font>
      <u/>
      <sz val="11"/>
      <color theme="10"/>
      <name val="ＭＳ Ｐゴシック"/>
      <family val="2"/>
      <scheme val="minor"/>
    </font>
    <font>
      <sz val="14"/>
      <color theme="1"/>
      <name val="ＤＦ特太ゴシック体"/>
      <family val="3"/>
      <charset val="128"/>
    </font>
    <font>
      <sz val="14"/>
      <color theme="1"/>
      <name val="ＭＳ Ｐゴシック"/>
      <family val="2"/>
      <scheme val="minor"/>
    </font>
    <font>
      <b/>
      <sz val="14"/>
      <color theme="1"/>
      <name val="ＭＳ Ｐゴシック"/>
      <family val="3"/>
      <charset val="128"/>
      <scheme val="minor"/>
    </font>
    <font>
      <b/>
      <sz val="18"/>
      <color theme="1"/>
      <name val="ＭＳ Ｐゴシック"/>
      <family val="3"/>
      <charset val="128"/>
      <scheme val="minor"/>
    </font>
    <font>
      <b/>
      <sz val="14"/>
      <color theme="1"/>
      <name val="ＤＦ特太ゴシック体"/>
      <family val="3"/>
      <charset val="128"/>
    </font>
    <font>
      <b/>
      <sz val="14"/>
      <color rgb="FF00B050"/>
      <name val="ＭＳ Ｐゴシック"/>
      <family val="3"/>
      <charset val="128"/>
      <scheme val="minor"/>
    </font>
    <font>
      <b/>
      <sz val="14"/>
      <color rgb="FFFF0000"/>
      <name val="ＭＳ Ｐゴシック"/>
      <family val="3"/>
      <charset val="128"/>
      <scheme val="minor"/>
    </font>
    <font>
      <sz val="14"/>
      <name val="ＭＳ Ｐゴシック"/>
      <family val="3"/>
      <charset val="128"/>
      <scheme val="minor"/>
    </font>
    <font>
      <sz val="14"/>
      <color rgb="FFFF0000"/>
      <name val="ＭＳ Ｐゴシック"/>
      <family val="2"/>
      <scheme val="minor"/>
    </font>
    <font>
      <b/>
      <sz val="14"/>
      <color rgb="FF0070C0"/>
      <name val="ＭＳ Ｐゴシック"/>
      <family val="3"/>
      <charset val="128"/>
      <scheme val="minor"/>
    </font>
    <font>
      <b/>
      <sz val="22"/>
      <color theme="1"/>
      <name val="ＭＳ Ｐゴシック"/>
      <family val="3"/>
      <charset val="128"/>
      <scheme val="minor"/>
    </font>
    <font>
      <sz val="14"/>
      <color rgb="FFFF0000"/>
      <name val="ＭＳ Ｐゴシック"/>
      <family val="3"/>
      <charset val="128"/>
      <scheme val="minor"/>
    </font>
  </fonts>
  <fills count="13">
    <fill>
      <patternFill patternType="none"/>
    </fill>
    <fill>
      <patternFill patternType="gray125"/>
    </fill>
    <fill>
      <patternFill patternType="solid">
        <fgColor indexed="42"/>
      </patternFill>
    </fill>
    <fill>
      <patternFill patternType="solid">
        <fgColor theme="0"/>
        <bgColor indexed="64"/>
      </patternFill>
    </fill>
    <fill>
      <patternFill patternType="solid">
        <fgColor theme="6" tint="0.39994506668294322"/>
        <bgColor indexed="64"/>
      </patternFill>
    </fill>
    <fill>
      <patternFill patternType="solid">
        <fgColor theme="6" tint="0.39997558519241921"/>
        <bgColor indexed="64"/>
      </patternFill>
    </fill>
    <fill>
      <patternFill patternType="solid">
        <fgColor rgb="FFCCFFCC"/>
        <bgColor indexed="64"/>
      </patternFill>
    </fill>
    <fill>
      <patternFill patternType="solid">
        <fgColor rgb="FFB0C979"/>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FF0000"/>
        <bgColor indexed="64"/>
      </patternFill>
    </fill>
    <fill>
      <patternFill patternType="solid">
        <fgColor theme="0" tint="-0.14999847407452621"/>
        <bgColor indexed="64"/>
      </patternFill>
    </fill>
    <fill>
      <patternFill patternType="solid">
        <fgColor theme="5" tint="0.79998168889431442"/>
        <bgColor indexed="64"/>
      </patternFill>
    </fill>
  </fills>
  <borders count="233">
    <border>
      <left/>
      <right/>
      <top/>
      <bottom/>
      <diagonal/>
    </border>
    <border>
      <left/>
      <right/>
      <top style="hair">
        <color indexed="64"/>
      </top>
      <bottom/>
      <diagonal/>
    </border>
    <border>
      <left/>
      <right style="medium">
        <color indexed="64"/>
      </right>
      <top style="hair">
        <color indexed="64"/>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diagonal/>
    </border>
    <border>
      <left/>
      <right/>
      <top style="hair">
        <color indexed="64"/>
      </top>
      <bottom style="medium">
        <color indexed="64"/>
      </bottom>
      <diagonal/>
    </border>
    <border>
      <left style="thin">
        <color indexed="64"/>
      </left>
      <right/>
      <top style="hair">
        <color indexed="64"/>
      </top>
      <bottom/>
      <diagonal/>
    </border>
    <border>
      <left style="hair">
        <color indexed="64"/>
      </left>
      <right/>
      <top/>
      <bottom/>
      <diagonal/>
    </border>
    <border>
      <left/>
      <right/>
      <top style="medium">
        <color indexed="64"/>
      </top>
      <bottom/>
      <diagonal/>
    </border>
    <border>
      <left style="medium">
        <color indexed="23"/>
      </left>
      <right/>
      <top/>
      <bottom/>
      <diagonal/>
    </border>
    <border>
      <left/>
      <right style="medium">
        <color indexed="23"/>
      </right>
      <top/>
      <bottom/>
      <diagonal/>
    </border>
    <border>
      <left style="mediumDashed">
        <color indexed="23"/>
      </left>
      <right/>
      <top style="mediumDashed">
        <color indexed="23"/>
      </top>
      <bottom/>
      <diagonal/>
    </border>
    <border>
      <left/>
      <right/>
      <top style="mediumDashed">
        <color indexed="23"/>
      </top>
      <bottom/>
      <diagonal/>
    </border>
    <border>
      <left/>
      <right style="mediumDashed">
        <color indexed="23"/>
      </right>
      <top style="mediumDashed">
        <color indexed="23"/>
      </top>
      <bottom/>
      <diagonal/>
    </border>
    <border>
      <left style="mediumDashed">
        <color indexed="23"/>
      </left>
      <right/>
      <top/>
      <bottom/>
      <diagonal/>
    </border>
    <border>
      <left/>
      <right style="mediumDashed">
        <color indexed="23"/>
      </right>
      <top/>
      <bottom/>
      <diagonal/>
    </border>
    <border>
      <left style="mediumDashed">
        <color indexed="23"/>
      </left>
      <right/>
      <top/>
      <bottom style="mediumDashed">
        <color indexed="23"/>
      </bottom>
      <diagonal/>
    </border>
    <border>
      <left/>
      <right/>
      <top/>
      <bottom style="mediumDashed">
        <color indexed="23"/>
      </bottom>
      <diagonal/>
    </border>
    <border>
      <left/>
      <right style="mediumDashed">
        <color indexed="23"/>
      </right>
      <top/>
      <bottom style="mediumDashed">
        <color indexed="23"/>
      </bottom>
      <diagonal/>
    </border>
    <border>
      <left/>
      <right style="thin">
        <color indexed="64"/>
      </right>
      <top/>
      <bottom style="hair">
        <color indexed="64"/>
      </bottom>
      <diagonal/>
    </border>
    <border>
      <left style="medium">
        <color indexed="64"/>
      </left>
      <right/>
      <top style="thin">
        <color indexed="64"/>
      </top>
      <bottom/>
      <diagonal/>
    </border>
    <border>
      <left/>
      <right style="hair">
        <color indexed="64"/>
      </right>
      <top/>
      <bottom/>
      <diagonal/>
    </border>
    <border>
      <left/>
      <right style="medium">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hair">
        <color indexed="64"/>
      </left>
      <right/>
      <top/>
      <bottom style="hair">
        <color indexed="64"/>
      </bottom>
      <diagonal/>
    </border>
    <border>
      <left style="hair">
        <color indexed="64"/>
      </left>
      <right/>
      <top style="thin">
        <color indexed="64"/>
      </top>
      <bottom/>
      <diagonal/>
    </border>
    <border>
      <left/>
      <right style="medium">
        <color indexed="64"/>
      </right>
      <top/>
      <bottom/>
      <diagonal/>
    </border>
    <border>
      <left/>
      <right style="hair">
        <color indexed="64"/>
      </right>
      <top style="hair">
        <color indexed="64"/>
      </top>
      <bottom/>
      <diagonal/>
    </border>
    <border>
      <left/>
      <right style="hair">
        <color indexed="64"/>
      </right>
      <top/>
      <bottom style="hair">
        <color indexed="64"/>
      </bottom>
      <diagonal/>
    </border>
    <border>
      <left style="thin">
        <color indexed="64"/>
      </left>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medium">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hair">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diagonal/>
    </border>
    <border>
      <left/>
      <right/>
      <top style="double">
        <color indexed="23"/>
      </top>
      <bottom/>
      <diagonal/>
    </border>
    <border>
      <left/>
      <right/>
      <top/>
      <bottom style="double">
        <color indexed="23"/>
      </bottom>
      <diagonal/>
    </border>
    <border>
      <left style="medium">
        <color indexed="23"/>
      </left>
      <right/>
      <top style="medium">
        <color indexed="23"/>
      </top>
      <bottom style="thin">
        <color indexed="23"/>
      </bottom>
      <diagonal/>
    </border>
    <border>
      <left/>
      <right/>
      <top style="medium">
        <color indexed="23"/>
      </top>
      <bottom style="thin">
        <color indexed="23"/>
      </bottom>
      <diagonal/>
    </border>
    <border>
      <left/>
      <right style="medium">
        <color indexed="23"/>
      </right>
      <top style="medium">
        <color indexed="23"/>
      </top>
      <bottom style="thin">
        <color indexed="23"/>
      </bottom>
      <diagonal/>
    </border>
    <border>
      <left style="medium">
        <color indexed="23"/>
      </left>
      <right/>
      <top style="medium">
        <color indexed="23"/>
      </top>
      <bottom/>
      <diagonal/>
    </border>
    <border>
      <left/>
      <right/>
      <top style="medium">
        <color indexed="23"/>
      </top>
      <bottom/>
      <diagonal/>
    </border>
    <border>
      <left/>
      <right style="thin">
        <color indexed="23"/>
      </right>
      <top style="medium">
        <color indexed="23"/>
      </top>
      <bottom/>
      <diagonal/>
    </border>
    <border>
      <left style="thin">
        <color indexed="23"/>
      </left>
      <right/>
      <top style="medium">
        <color indexed="23"/>
      </top>
      <bottom/>
      <diagonal/>
    </border>
    <border>
      <left/>
      <right style="medium">
        <color indexed="23"/>
      </right>
      <top style="medium">
        <color indexed="23"/>
      </top>
      <bottom/>
      <diagonal/>
    </border>
    <border>
      <left style="medium">
        <color indexed="23"/>
      </left>
      <right style="medium">
        <color indexed="23"/>
      </right>
      <top/>
      <bottom/>
      <diagonal/>
    </border>
    <border>
      <left/>
      <right style="thin">
        <color indexed="64"/>
      </right>
      <top style="medium">
        <color indexed="64"/>
      </top>
      <bottom/>
      <diagonal/>
    </border>
    <border>
      <left style="hair">
        <color indexed="64"/>
      </left>
      <right/>
      <top style="hair">
        <color indexed="64"/>
      </top>
      <bottom style="medium">
        <color indexed="64"/>
      </bottom>
      <diagonal/>
    </border>
    <border>
      <left/>
      <right style="thin">
        <color indexed="64"/>
      </right>
      <top style="hair">
        <color indexed="64"/>
      </top>
      <bottom style="medium">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hair">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hair">
        <color indexed="64"/>
      </top>
      <bottom style="thin">
        <color indexed="64"/>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thin">
        <color auto="1"/>
      </bottom>
      <diagonal/>
    </border>
    <border>
      <left/>
      <right style="thin">
        <color auto="1"/>
      </right>
      <top/>
      <bottom style="medium">
        <color auto="1"/>
      </bottom>
      <diagonal/>
    </border>
    <border>
      <left/>
      <right style="hair">
        <color auto="1"/>
      </right>
      <top/>
      <bottom style="medium">
        <color indexed="64"/>
      </bottom>
      <diagonal/>
    </border>
    <border>
      <left/>
      <right style="medium">
        <color auto="1"/>
      </right>
      <top/>
      <bottom style="thin">
        <color auto="1"/>
      </bottom>
      <diagonal/>
    </border>
    <border>
      <left style="thin">
        <color auto="1"/>
      </left>
      <right/>
      <top/>
      <bottom style="medium">
        <color auto="1"/>
      </bottom>
      <diagonal/>
    </border>
    <border>
      <left/>
      <right style="thin">
        <color auto="1"/>
      </right>
      <top style="thin">
        <color auto="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style="thin">
        <color theme="0" tint="-0.24994659260841701"/>
      </top>
      <bottom/>
      <diagonal/>
    </border>
    <border>
      <left style="thin">
        <color theme="0" tint="-0.24994659260841701"/>
      </left>
      <right style="thin">
        <color theme="0" tint="-0.24994659260841701"/>
      </right>
      <top/>
      <bottom/>
      <diagonal/>
    </border>
    <border>
      <left/>
      <right style="hair">
        <color indexed="64"/>
      </right>
      <top style="thin">
        <color indexed="64"/>
      </top>
      <bottom/>
      <diagonal/>
    </border>
    <border>
      <left style="thin">
        <color indexed="23"/>
      </left>
      <right/>
      <top/>
      <bottom style="thin">
        <color indexed="23"/>
      </bottom>
      <diagonal/>
    </border>
    <border>
      <left/>
      <right/>
      <top/>
      <bottom style="thin">
        <color indexed="23"/>
      </bottom>
      <diagonal/>
    </border>
    <border>
      <left/>
      <right style="thin">
        <color indexed="23"/>
      </right>
      <top/>
      <bottom style="thin">
        <color indexed="23"/>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dashDot">
        <color indexed="64"/>
      </left>
      <right/>
      <top style="dashDot">
        <color indexed="64"/>
      </top>
      <bottom/>
      <diagonal/>
    </border>
    <border>
      <left/>
      <right/>
      <top style="dashDot">
        <color indexed="64"/>
      </top>
      <bottom/>
      <diagonal/>
    </border>
    <border>
      <left/>
      <right style="dashDot">
        <color indexed="64"/>
      </right>
      <top style="dashDot">
        <color indexed="64"/>
      </top>
      <bottom/>
      <diagonal/>
    </border>
    <border>
      <left style="dashDot">
        <color indexed="64"/>
      </left>
      <right/>
      <top/>
      <bottom/>
      <diagonal/>
    </border>
    <border>
      <left/>
      <right style="dashDot">
        <color indexed="64"/>
      </right>
      <top/>
      <bottom/>
      <diagonal/>
    </border>
    <border>
      <left style="dashDot">
        <color indexed="64"/>
      </left>
      <right/>
      <top/>
      <bottom style="dashDot">
        <color indexed="64"/>
      </bottom>
      <diagonal/>
    </border>
    <border>
      <left/>
      <right/>
      <top/>
      <bottom style="dashDot">
        <color indexed="64"/>
      </bottom>
      <diagonal/>
    </border>
    <border>
      <left/>
      <right style="dashDot">
        <color indexed="64"/>
      </right>
      <top/>
      <bottom style="dashDot">
        <color indexed="64"/>
      </bottom>
      <diagonal/>
    </border>
    <border>
      <left/>
      <right style="thin">
        <color auto="1"/>
      </right>
      <top/>
      <bottom/>
      <diagonal/>
    </border>
    <border>
      <left/>
      <right/>
      <top style="thin">
        <color auto="1"/>
      </top>
      <bottom/>
      <diagonal/>
    </border>
    <border>
      <left style="thin">
        <color auto="1"/>
      </left>
      <right/>
      <top style="thin">
        <color auto="1"/>
      </top>
      <bottom/>
      <diagonal/>
    </border>
    <border>
      <left/>
      <right style="medium">
        <color auto="1"/>
      </right>
      <top style="thin">
        <color auto="1"/>
      </top>
      <bottom/>
      <diagonal/>
    </border>
    <border>
      <left style="thin">
        <color indexed="23"/>
      </left>
      <right/>
      <top/>
      <bottom/>
      <diagonal/>
    </border>
    <border>
      <left/>
      <right style="hair">
        <color indexed="64"/>
      </right>
      <top style="medium">
        <color indexed="64"/>
      </top>
      <bottom/>
      <diagonal/>
    </border>
    <border>
      <left style="hair">
        <color indexed="64"/>
      </left>
      <right/>
      <top style="medium">
        <color indexed="64"/>
      </top>
      <bottom/>
      <diagonal/>
    </border>
    <border>
      <left/>
      <right style="hair">
        <color indexed="64"/>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diagonal/>
    </border>
    <border>
      <left/>
      <right style="thin">
        <color indexed="23"/>
      </right>
      <top/>
      <bottom/>
      <diagonal/>
    </border>
    <border>
      <left style="medium">
        <color indexed="23"/>
      </left>
      <right/>
      <top style="thin">
        <color indexed="23"/>
      </top>
      <bottom/>
      <diagonal/>
    </border>
    <border>
      <left/>
      <right/>
      <top style="thin">
        <color indexed="23"/>
      </top>
      <bottom/>
      <diagonal/>
    </border>
    <border>
      <left/>
      <right style="medium">
        <color indexed="23"/>
      </right>
      <top style="thin">
        <color indexed="23"/>
      </top>
      <bottom/>
      <diagonal/>
    </border>
    <border>
      <left/>
      <right/>
      <top/>
      <bottom style="medium">
        <color indexed="23"/>
      </bottom>
      <diagonal/>
    </border>
    <border>
      <left/>
      <right style="medium">
        <color indexed="23"/>
      </right>
      <top/>
      <bottom style="medium">
        <color indexed="23"/>
      </bottom>
      <diagonal/>
    </border>
    <border>
      <left/>
      <right style="medium">
        <color indexed="23"/>
      </right>
      <top/>
      <bottom style="thin">
        <color indexed="23"/>
      </bottom>
      <diagonal/>
    </border>
    <border>
      <left style="medium">
        <color indexed="23"/>
      </left>
      <right style="medium">
        <color indexed="23"/>
      </right>
      <top/>
      <bottom style="thin">
        <color indexed="23"/>
      </bottom>
      <diagonal/>
    </border>
    <border>
      <left style="medium">
        <color indexed="23"/>
      </left>
      <right/>
      <top/>
      <bottom style="thin">
        <color indexed="23"/>
      </bottom>
      <diagonal/>
    </border>
    <border>
      <left style="thin">
        <color indexed="23"/>
      </left>
      <right/>
      <top style="thin">
        <color indexed="23"/>
      </top>
      <bottom/>
      <diagonal/>
    </border>
    <border>
      <left/>
      <right style="thin">
        <color indexed="23"/>
      </right>
      <top style="thin">
        <color indexed="23"/>
      </top>
      <bottom/>
      <diagonal/>
    </border>
    <border>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top style="thin">
        <color indexed="23"/>
      </top>
      <bottom style="double">
        <color indexed="23"/>
      </bottom>
      <diagonal/>
    </border>
    <border>
      <left style="medium">
        <color indexed="23"/>
      </left>
      <right/>
      <top/>
      <bottom style="medium">
        <color indexed="23"/>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auto="1"/>
      </left>
      <right/>
      <top style="thin">
        <color auto="1"/>
      </top>
      <bottom/>
      <diagonal/>
    </border>
    <border>
      <left/>
      <right style="hair">
        <color indexed="64"/>
      </right>
      <top/>
      <bottom style="thin">
        <color indexed="64"/>
      </bottom>
      <diagonal/>
    </border>
    <border>
      <left style="medium">
        <color indexed="64"/>
      </left>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dashDotDot">
        <color indexed="64"/>
      </left>
      <right/>
      <top style="thin">
        <color indexed="64"/>
      </top>
      <bottom/>
      <diagonal/>
    </border>
    <border>
      <left/>
      <right style="dashDotDot">
        <color indexed="64"/>
      </right>
      <top style="thin">
        <color indexed="64"/>
      </top>
      <bottom/>
      <diagonal/>
    </border>
    <border>
      <left/>
      <right style="thin">
        <color indexed="23"/>
      </right>
      <top/>
      <bottom style="thin">
        <color theme="0" tint="-0.499984740745262"/>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Dashed">
        <color theme="6" tint="-0.499984740745262"/>
      </left>
      <right/>
      <top style="mediumDashed">
        <color theme="6" tint="-0.499984740745262"/>
      </top>
      <bottom/>
      <diagonal/>
    </border>
    <border>
      <left/>
      <right/>
      <top style="mediumDashed">
        <color theme="6" tint="-0.499984740745262"/>
      </top>
      <bottom/>
      <diagonal/>
    </border>
    <border>
      <left/>
      <right style="mediumDashed">
        <color theme="6" tint="-0.499984740745262"/>
      </right>
      <top style="mediumDashed">
        <color theme="6" tint="-0.499984740745262"/>
      </top>
      <bottom/>
      <diagonal/>
    </border>
    <border>
      <left style="mediumDashed">
        <color theme="6" tint="-0.499984740745262"/>
      </left>
      <right/>
      <top/>
      <bottom/>
      <diagonal/>
    </border>
    <border>
      <left/>
      <right style="mediumDashed">
        <color theme="6" tint="-0.499984740745262"/>
      </right>
      <top/>
      <bottom/>
      <diagonal/>
    </border>
    <border>
      <left style="mediumDashed">
        <color theme="6" tint="-0.499984740745262"/>
      </left>
      <right/>
      <top/>
      <bottom style="mediumDashed">
        <color theme="6" tint="-0.499984740745262"/>
      </bottom>
      <diagonal/>
    </border>
    <border>
      <left/>
      <right/>
      <top/>
      <bottom style="mediumDashed">
        <color theme="6" tint="-0.499984740745262"/>
      </bottom>
      <diagonal/>
    </border>
    <border>
      <left/>
      <right style="mediumDashed">
        <color theme="6" tint="-0.499984740745262"/>
      </right>
      <top/>
      <bottom style="mediumDashed">
        <color theme="6" tint="-0.499984740745262"/>
      </bottom>
      <diagonal/>
    </border>
    <border>
      <left style="double">
        <color theme="0"/>
      </left>
      <right/>
      <top style="double">
        <color theme="0"/>
      </top>
      <bottom/>
      <diagonal/>
    </border>
    <border>
      <left/>
      <right/>
      <top style="double">
        <color theme="0"/>
      </top>
      <bottom/>
      <diagonal/>
    </border>
    <border>
      <left/>
      <right style="double">
        <color theme="0"/>
      </right>
      <top style="double">
        <color theme="0"/>
      </top>
      <bottom/>
      <diagonal/>
    </border>
    <border>
      <left style="double">
        <color theme="0"/>
      </left>
      <right/>
      <top/>
      <bottom/>
      <diagonal/>
    </border>
    <border>
      <left/>
      <right style="double">
        <color theme="0"/>
      </right>
      <top/>
      <bottom/>
      <diagonal/>
    </border>
    <border>
      <left style="double">
        <color theme="0"/>
      </left>
      <right/>
      <top/>
      <bottom style="double">
        <color theme="0"/>
      </bottom>
      <diagonal/>
    </border>
    <border>
      <left/>
      <right/>
      <top/>
      <bottom style="double">
        <color theme="0"/>
      </bottom>
      <diagonal/>
    </border>
    <border>
      <left/>
      <right style="double">
        <color theme="0"/>
      </right>
      <top/>
      <bottom style="double">
        <color theme="0"/>
      </bottom>
      <diagonal/>
    </border>
    <border>
      <left/>
      <right/>
      <top/>
      <bottom style="dotted">
        <color theme="0" tint="-0.499984740745262"/>
      </bottom>
      <diagonal/>
    </border>
    <border>
      <left/>
      <right/>
      <top style="dotted">
        <color theme="0" tint="-0.499984740745262"/>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ck">
        <color indexed="64"/>
      </right>
      <top/>
      <bottom/>
      <diagonal/>
    </border>
    <border>
      <left/>
      <right style="thin">
        <color indexed="64"/>
      </right>
      <top style="thin">
        <color indexed="64"/>
      </top>
      <bottom style="hair">
        <color indexed="64"/>
      </bottom>
      <diagonal/>
    </border>
    <border>
      <left/>
      <right style="dashed">
        <color indexed="64"/>
      </right>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style="thin">
        <color indexed="64"/>
      </top>
      <bottom style="dashed">
        <color indexed="64"/>
      </bottom>
      <diagonal/>
    </border>
    <border>
      <left/>
      <right/>
      <top style="dashed">
        <color indexed="64"/>
      </top>
      <bottom style="dashed">
        <color indexed="64"/>
      </bottom>
      <diagonal/>
    </border>
    <border>
      <left style="medium">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thin">
        <color indexed="64"/>
      </top>
      <bottom style="dashed">
        <color indexed="64"/>
      </bottom>
      <diagonal/>
    </border>
    <border>
      <left/>
      <right style="medium">
        <color indexed="64"/>
      </right>
      <top style="thin">
        <color indexed="64"/>
      </top>
      <bottom style="dashed">
        <color indexed="64"/>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s>
  <cellStyleXfs count="24">
    <xf numFmtId="0" fontId="0" fillId="0" borderId="0">
      <alignment vertical="center"/>
    </xf>
    <xf numFmtId="0" fontId="16" fillId="0" borderId="0">
      <alignment vertical="center"/>
    </xf>
    <xf numFmtId="0" fontId="16" fillId="0" borderId="0">
      <alignment vertical="center"/>
    </xf>
    <xf numFmtId="0" fontId="40" fillId="0" borderId="0">
      <alignment vertical="center"/>
    </xf>
    <xf numFmtId="0" fontId="16" fillId="0" borderId="0"/>
    <xf numFmtId="0" fontId="17" fillId="2" borderId="0" applyNumberFormat="0" applyBorder="0" applyAlignment="0" applyProtection="0">
      <alignment vertical="center"/>
    </xf>
    <xf numFmtId="0" fontId="17" fillId="2" borderId="0" applyNumberFormat="0" applyBorder="0" applyAlignment="0" applyProtection="0">
      <alignment vertical="center"/>
    </xf>
    <xf numFmtId="0" fontId="13" fillId="0" borderId="0">
      <alignment vertical="center"/>
    </xf>
    <xf numFmtId="0" fontId="63" fillId="0" borderId="0"/>
    <xf numFmtId="0" fontId="12"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131" fillId="0" borderId="0" applyNumberFormat="0" applyFill="0" applyBorder="0" applyAlignment="0" applyProtection="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6" fillId="0" borderId="0"/>
    <xf numFmtId="0" fontId="148" fillId="0" borderId="0" applyNumberFormat="0" applyFill="0" applyBorder="0" applyAlignment="0" applyProtection="0"/>
  </cellStyleXfs>
  <cellXfs count="1389">
    <xf numFmtId="0" fontId="0" fillId="0" borderId="0" xfId="0">
      <alignment vertical="center"/>
    </xf>
    <xf numFmtId="0" fontId="24" fillId="0" borderId="0" xfId="0" applyFont="1" applyAlignment="1">
      <alignment vertical="center" shrinkToFit="1"/>
    </xf>
    <xf numFmtId="0" fontId="0" fillId="0" borderId="0" xfId="0" applyAlignment="1">
      <alignment vertical="center" shrinkToFit="1"/>
    </xf>
    <xf numFmtId="0" fontId="22" fillId="0" borderId="14" xfId="2" applyFont="1" applyBorder="1" applyAlignment="1">
      <alignment horizontal="left" vertical="center"/>
    </xf>
    <xf numFmtId="0" fontId="22" fillId="0" borderId="13" xfId="2" applyFont="1" applyBorder="1" applyAlignment="1">
      <alignment horizontal="left" vertical="center"/>
    </xf>
    <xf numFmtId="0" fontId="22" fillId="0" borderId="12" xfId="2" applyFont="1" applyBorder="1" applyAlignment="1">
      <alignment horizontal="left" vertical="center"/>
    </xf>
    <xf numFmtId="0" fontId="23" fillId="0" borderId="0" xfId="2" applyFont="1" applyAlignment="1">
      <alignment horizontal="center" vertical="center"/>
    </xf>
    <xf numFmtId="0" fontId="18" fillId="0" borderId="0" xfId="2" applyFont="1" applyAlignment="1">
      <alignment horizontal="center" vertical="center"/>
    </xf>
    <xf numFmtId="0" fontId="30" fillId="0" borderId="11" xfId="2" applyFont="1" applyBorder="1" applyAlignment="1">
      <alignment horizontal="center" vertical="center"/>
    </xf>
    <xf numFmtId="0" fontId="30" fillId="0" borderId="0" xfId="2" applyFont="1" applyAlignment="1">
      <alignment horizontal="center" vertical="center"/>
    </xf>
    <xf numFmtId="0" fontId="30" fillId="0" borderId="10" xfId="2" applyFont="1" applyBorder="1" applyAlignment="1">
      <alignment horizontal="center" vertical="center"/>
    </xf>
    <xf numFmtId="0" fontId="24" fillId="0" borderId="0" xfId="2" applyFont="1" applyAlignment="1">
      <alignment horizontal="right" vertical="center"/>
    </xf>
    <xf numFmtId="0" fontId="24" fillId="0" borderId="0" xfId="0" applyFont="1">
      <alignment vertical="center"/>
    </xf>
    <xf numFmtId="0" fontId="20" fillId="0" borderId="0" xfId="2" applyFont="1">
      <alignment vertical="center"/>
    </xf>
    <xf numFmtId="179" fontId="33" fillId="0" borderId="0" xfId="2" applyNumberFormat="1" applyFont="1" applyAlignment="1">
      <alignment horizontal="left" vertical="center" wrapText="1"/>
    </xf>
    <xf numFmtId="179" fontId="33" fillId="0" borderId="0" xfId="2" applyNumberFormat="1" applyFont="1" applyAlignment="1">
      <alignment horizontal="left" vertical="center" shrinkToFit="1"/>
    </xf>
    <xf numFmtId="0" fontId="24" fillId="0" borderId="0" xfId="2" applyFont="1" applyAlignment="1">
      <alignment horizontal="left" vertical="center" wrapText="1"/>
    </xf>
    <xf numFmtId="0" fontId="24" fillId="0" borderId="0" xfId="2" applyFont="1" applyAlignment="1">
      <alignment horizontal="right" vertical="center" wrapText="1"/>
    </xf>
    <xf numFmtId="0" fontId="24" fillId="0" borderId="0" xfId="2" applyFont="1" applyAlignment="1">
      <alignment horizontal="center" vertical="center" wrapText="1"/>
    </xf>
    <xf numFmtId="0" fontId="24" fillId="0" borderId="0" xfId="2" applyFont="1" applyAlignment="1">
      <alignment horizontal="left" vertical="top" wrapText="1"/>
    </xf>
    <xf numFmtId="0" fontId="32" fillId="0" borderId="0" xfId="2" applyFont="1" applyAlignment="1">
      <alignment horizontal="center" vertical="center"/>
    </xf>
    <xf numFmtId="0" fontId="60" fillId="0" borderId="0" xfId="0" applyFont="1" applyAlignment="1">
      <alignment horizontal="center" vertical="center" shrinkToFit="1"/>
    </xf>
    <xf numFmtId="0" fontId="0" fillId="0" borderId="0" xfId="0" applyAlignment="1">
      <alignment horizontal="center"/>
    </xf>
    <xf numFmtId="0" fontId="0" fillId="0" borderId="88" xfId="0"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61" fillId="0" borderId="0" xfId="0" applyFont="1" applyAlignment="1">
      <alignment horizontal="left" vertical="center"/>
    </xf>
    <xf numFmtId="0" fontId="22" fillId="0" borderId="0" xfId="2" applyFont="1">
      <alignment vertical="center"/>
    </xf>
    <xf numFmtId="0" fontId="20" fillId="3" borderId="83" xfId="0" applyFont="1" applyFill="1" applyBorder="1" applyAlignment="1">
      <alignment horizontal="distributed" vertical="center" wrapText="1"/>
    </xf>
    <xf numFmtId="49" fontId="24" fillId="0" borderId="82" xfId="0" applyNumberFormat="1" applyFont="1" applyBorder="1" applyAlignment="1" applyProtection="1">
      <alignment horizontal="center" vertical="center"/>
      <protection locked="0"/>
    </xf>
    <xf numFmtId="0" fontId="22" fillId="0" borderId="0" xfId="2" applyFont="1" applyAlignment="1">
      <alignment horizontal="distributed" vertical="center"/>
    </xf>
    <xf numFmtId="0" fontId="29" fillId="0" borderId="83" xfId="0" applyFont="1" applyBorder="1" applyAlignment="1">
      <alignment horizontal="center" vertical="center"/>
    </xf>
    <xf numFmtId="0" fontId="29" fillId="0" borderId="0" xfId="1" applyFont="1" applyAlignment="1">
      <alignment horizontal="center" vertical="center"/>
    </xf>
    <xf numFmtId="0" fontId="24" fillId="0" borderId="0" xfId="0" applyFont="1" applyAlignment="1" applyProtection="1">
      <alignment horizontal="center" vertical="center"/>
      <protection locked="0"/>
    </xf>
    <xf numFmtId="0" fontId="24" fillId="0" borderId="82" xfId="0" applyFont="1" applyBorder="1" applyAlignment="1" applyProtection="1">
      <alignment horizontal="center" vertical="center"/>
      <protection locked="0"/>
    </xf>
    <xf numFmtId="0" fontId="24" fillId="0" borderId="80" xfId="0" applyFont="1" applyBorder="1" applyAlignment="1" applyProtection="1">
      <alignment horizontal="center" vertical="center"/>
      <protection locked="0"/>
    </xf>
    <xf numFmtId="0" fontId="29" fillId="0" borderId="84" xfId="0" applyFont="1" applyBorder="1" applyAlignment="1">
      <alignment horizontal="center" vertical="center"/>
    </xf>
    <xf numFmtId="0" fontId="29" fillId="0" borderId="81" xfId="0" applyFont="1" applyBorder="1" applyAlignment="1">
      <alignment horizontal="center" vertical="center"/>
    </xf>
    <xf numFmtId="0" fontId="29" fillId="0" borderId="82" xfId="0" applyFont="1" applyBorder="1" applyAlignment="1">
      <alignment horizontal="center" vertical="center"/>
    </xf>
    <xf numFmtId="0" fontId="29" fillId="0" borderId="0" xfId="2" applyFont="1">
      <alignment vertical="center"/>
    </xf>
    <xf numFmtId="0" fontId="24" fillId="0" borderId="0" xfId="2" applyFont="1" applyAlignment="1">
      <alignment horizontal="left" vertical="center"/>
    </xf>
    <xf numFmtId="0" fontId="16" fillId="0" borderId="0" xfId="2">
      <alignment vertical="center"/>
    </xf>
    <xf numFmtId="0" fontId="22" fillId="0" borderId="0" xfId="2" applyFont="1" applyAlignment="1">
      <alignment horizontal="center" vertical="center"/>
    </xf>
    <xf numFmtId="0" fontId="43" fillId="0" borderId="0" xfId="0" applyFont="1" applyAlignment="1">
      <alignment horizontal="center" vertical="center"/>
    </xf>
    <xf numFmtId="0" fontId="43" fillId="0" borderId="0" xfId="0" applyFont="1" applyAlignment="1">
      <alignment vertical="center" shrinkToFit="1"/>
    </xf>
    <xf numFmtId="0" fontId="42" fillId="0" borderId="0" xfId="0" applyFont="1" applyAlignment="1">
      <alignment horizontal="center" vertical="center" shrinkToFit="1"/>
    </xf>
    <xf numFmtId="0" fontId="42" fillId="0" borderId="2" xfId="0" applyFont="1" applyBorder="1" applyAlignment="1">
      <alignment vertical="center" shrinkToFit="1"/>
    </xf>
    <xf numFmtId="0" fontId="43" fillId="0" borderId="0" xfId="0" applyFont="1">
      <alignment vertical="center"/>
    </xf>
    <xf numFmtId="0" fontId="44" fillId="0" borderId="0" xfId="0" applyFont="1">
      <alignment vertical="center"/>
    </xf>
    <xf numFmtId="0" fontId="18" fillId="0" borderId="0" xfId="0" applyFont="1">
      <alignment vertical="center"/>
    </xf>
    <xf numFmtId="0" fontId="45" fillId="0" borderId="0" xfId="0" applyFont="1">
      <alignment vertical="center"/>
    </xf>
    <xf numFmtId="177" fontId="43" fillId="0" borderId="0" xfId="2" applyNumberFormat="1" applyFont="1">
      <alignment vertical="center"/>
    </xf>
    <xf numFmtId="49" fontId="43" fillId="0" borderId="0" xfId="0" applyNumberFormat="1" applyFont="1" applyAlignment="1">
      <alignment vertical="top"/>
    </xf>
    <xf numFmtId="0" fontId="24" fillId="0" borderId="0" xfId="2" applyFont="1" applyAlignment="1">
      <alignment vertical="top" wrapText="1"/>
    </xf>
    <xf numFmtId="0" fontId="24" fillId="0" borderId="0" xfId="2" applyFont="1" applyAlignment="1">
      <alignment vertical="center" wrapText="1"/>
    </xf>
    <xf numFmtId="0" fontId="46" fillId="0" borderId="0" xfId="2" applyFont="1" applyAlignment="1">
      <alignment horizontal="right" vertical="center"/>
    </xf>
    <xf numFmtId="0" fontId="43" fillId="0" borderId="0" xfId="2" applyFont="1" applyAlignment="1">
      <alignment horizontal="right" vertical="center"/>
    </xf>
    <xf numFmtId="180" fontId="18" fillId="0" borderId="0" xfId="0" applyNumberFormat="1" applyFont="1">
      <alignment vertical="center"/>
    </xf>
    <xf numFmtId="180" fontId="44" fillId="0" borderId="0" xfId="0" applyNumberFormat="1" applyFont="1">
      <alignment vertical="center"/>
    </xf>
    <xf numFmtId="49" fontId="43" fillId="0" borderId="0" xfId="0" applyNumberFormat="1" applyFont="1" applyAlignment="1">
      <alignment vertical="center" shrinkToFit="1"/>
    </xf>
    <xf numFmtId="49" fontId="24" fillId="0" borderId="0" xfId="2" applyNumberFormat="1" applyFont="1">
      <alignment vertical="center"/>
    </xf>
    <xf numFmtId="0" fontId="20" fillId="3" borderId="80" xfId="0" applyFont="1" applyFill="1" applyBorder="1" applyAlignment="1">
      <alignment horizontal="distributed" vertical="center" wrapText="1"/>
    </xf>
    <xf numFmtId="0" fontId="29" fillId="3" borderId="81" xfId="0" applyFont="1" applyFill="1" applyBorder="1" applyAlignment="1">
      <alignment vertical="center" wrapText="1"/>
    </xf>
    <xf numFmtId="0" fontId="29" fillId="3" borderId="84" xfId="0" applyFont="1" applyFill="1" applyBorder="1" applyAlignment="1">
      <alignment vertical="center" wrapText="1"/>
    </xf>
    <xf numFmtId="49" fontId="20" fillId="0" borderId="83" xfId="0" applyNumberFormat="1" applyFont="1" applyBorder="1" applyAlignment="1" applyProtection="1">
      <alignment horizontal="center" vertical="center"/>
      <protection locked="0"/>
    </xf>
    <xf numFmtId="49" fontId="24" fillId="0" borderId="0" xfId="0" applyNumberFormat="1" applyFont="1" applyAlignment="1" applyProtection="1">
      <alignment horizontal="center" vertical="center"/>
      <protection locked="0"/>
    </xf>
    <xf numFmtId="0" fontId="29" fillId="3" borderId="85" xfId="0" applyFont="1" applyFill="1" applyBorder="1" applyAlignment="1">
      <alignment vertical="center" wrapText="1"/>
    </xf>
    <xf numFmtId="0" fontId="29" fillId="3" borderId="80" xfId="0" applyFont="1" applyFill="1" applyBorder="1" applyAlignment="1">
      <alignment horizontal="center" vertical="center"/>
    </xf>
    <xf numFmtId="0" fontId="29" fillId="3" borderId="82" xfId="0" applyFont="1" applyFill="1" applyBorder="1" applyAlignment="1">
      <alignment horizontal="center" vertical="center"/>
    </xf>
    <xf numFmtId="0" fontId="29" fillId="3" borderId="83" xfId="0" applyFont="1" applyFill="1" applyBorder="1" applyAlignment="1">
      <alignment horizontal="center" vertical="center"/>
    </xf>
    <xf numFmtId="0" fontId="29" fillId="3" borderId="0" xfId="0" applyFont="1" applyFill="1" applyAlignment="1">
      <alignment horizontal="center" vertical="center"/>
    </xf>
    <xf numFmtId="0" fontId="20" fillId="3" borderId="83" xfId="0" applyFont="1" applyFill="1" applyBorder="1" applyAlignment="1" applyProtection="1">
      <alignment vertical="top" wrapText="1" shrinkToFit="1"/>
      <protection locked="0"/>
    </xf>
    <xf numFmtId="0" fontId="20" fillId="3" borderId="0" xfId="0" applyFont="1" applyFill="1" applyAlignment="1" applyProtection="1">
      <alignment vertical="top" wrapText="1" shrinkToFit="1"/>
      <protection locked="0"/>
    </xf>
    <xf numFmtId="0" fontId="20" fillId="3" borderId="84" xfId="0" applyFont="1" applyFill="1" applyBorder="1" applyAlignment="1" applyProtection="1">
      <alignment vertical="top" wrapText="1" shrinkToFit="1"/>
      <protection locked="0"/>
    </xf>
    <xf numFmtId="0" fontId="29" fillId="3" borderId="86" xfId="0" applyFont="1" applyFill="1" applyBorder="1" applyAlignment="1">
      <alignment horizontal="center" vertical="center"/>
    </xf>
    <xf numFmtId="0" fontId="29" fillId="3" borderId="87" xfId="0" applyFont="1" applyFill="1" applyBorder="1" applyAlignment="1">
      <alignment horizontal="center" vertical="center"/>
    </xf>
    <xf numFmtId="0" fontId="26" fillId="0" borderId="0" xfId="0" applyFont="1" applyAlignment="1">
      <alignment horizontal="center" vertical="center"/>
    </xf>
    <xf numFmtId="0" fontId="26" fillId="0" borderId="0" xfId="0" applyFont="1">
      <alignment vertical="center"/>
    </xf>
    <xf numFmtId="178" fontId="18" fillId="0" borderId="10" xfId="2" applyNumberFormat="1" applyFont="1" applyBorder="1">
      <alignment vertical="center"/>
    </xf>
    <xf numFmtId="178" fontId="18" fillId="0" borderId="0" xfId="2" applyNumberFormat="1" applyFont="1">
      <alignment vertical="center"/>
    </xf>
    <xf numFmtId="178" fontId="18" fillId="0" borderId="11" xfId="2" applyNumberFormat="1" applyFont="1" applyBorder="1">
      <alignment vertical="center"/>
    </xf>
    <xf numFmtId="178" fontId="22" fillId="0" borderId="15" xfId="2" applyNumberFormat="1" applyFont="1" applyBorder="1">
      <alignment vertical="center"/>
    </xf>
    <xf numFmtId="49" fontId="22" fillId="0" borderId="0" xfId="2" applyNumberFormat="1" applyFont="1" applyAlignment="1">
      <alignment horizontal="center" vertical="center"/>
    </xf>
    <xf numFmtId="0" fontId="21" fillId="0" borderId="16" xfId="2" applyFont="1" applyBorder="1" applyAlignment="1">
      <alignment horizontal="left" vertical="center" shrinkToFit="1"/>
    </xf>
    <xf numFmtId="0" fontId="22" fillId="0" borderId="15" xfId="2" applyFont="1" applyBorder="1">
      <alignment vertical="center"/>
    </xf>
    <xf numFmtId="0" fontId="21" fillId="0" borderId="16" xfId="2" applyFont="1" applyBorder="1" applyAlignment="1">
      <alignment horizontal="left" vertical="center"/>
    </xf>
    <xf numFmtId="0" fontId="22" fillId="0" borderId="17" xfId="2" applyFont="1" applyBorder="1">
      <alignment vertical="center"/>
    </xf>
    <xf numFmtId="0" fontId="22" fillId="0" borderId="18" xfId="2" applyFont="1" applyBorder="1">
      <alignment vertical="center"/>
    </xf>
    <xf numFmtId="0" fontId="22" fillId="0" borderId="18" xfId="2" applyFont="1" applyBorder="1" applyAlignment="1">
      <alignment horizontal="distributed" vertical="center"/>
    </xf>
    <xf numFmtId="0" fontId="21" fillId="0" borderId="19" xfId="2" applyFont="1" applyBorder="1" applyAlignment="1">
      <alignment horizontal="left" vertical="center"/>
    </xf>
    <xf numFmtId="0" fontId="32" fillId="0" borderId="0" xfId="2" applyFont="1">
      <alignment vertical="center"/>
    </xf>
    <xf numFmtId="0" fontId="23" fillId="0" borderId="0" xfId="2" applyFont="1" applyAlignment="1">
      <alignment vertical="center" shrinkToFit="1"/>
    </xf>
    <xf numFmtId="0" fontId="23" fillId="0" borderId="0" xfId="2" applyFont="1">
      <alignment vertical="center"/>
    </xf>
    <xf numFmtId="0" fontId="20" fillId="0" borderId="83" xfId="0" applyFont="1" applyBorder="1">
      <alignment vertical="center"/>
    </xf>
    <xf numFmtId="0" fontId="58" fillId="0" borderId="0" xfId="2" applyFont="1">
      <alignment vertical="center"/>
    </xf>
    <xf numFmtId="0" fontId="59" fillId="0" borderId="0" xfId="0" applyFont="1">
      <alignment vertical="center"/>
    </xf>
    <xf numFmtId="0" fontId="55" fillId="0" borderId="0" xfId="0" applyFont="1">
      <alignment vertical="center"/>
    </xf>
    <xf numFmtId="0" fontId="24" fillId="0" borderId="0" xfId="0" applyFont="1" applyProtection="1">
      <alignment vertical="center"/>
      <protection locked="0"/>
    </xf>
    <xf numFmtId="0" fontId="20" fillId="3" borderId="86" xfId="0" applyFont="1" applyFill="1" applyBorder="1" applyAlignment="1" applyProtection="1">
      <alignment vertical="top" wrapText="1" shrinkToFit="1"/>
      <protection locked="0"/>
    </xf>
    <xf numFmtId="0" fontId="20" fillId="3" borderId="87" xfId="0" applyFont="1" applyFill="1" applyBorder="1" applyAlignment="1" applyProtection="1">
      <alignment vertical="top" wrapText="1" shrinkToFit="1"/>
      <protection locked="0"/>
    </xf>
    <xf numFmtId="0" fontId="20" fillId="3" borderId="85" xfId="0" applyFont="1" applyFill="1" applyBorder="1" applyAlignment="1" applyProtection="1">
      <alignment vertical="top" wrapText="1" shrinkToFit="1"/>
      <protection locked="0"/>
    </xf>
    <xf numFmtId="0" fontId="62" fillId="0" borderId="0" xfId="0" applyFont="1">
      <alignment vertical="center"/>
    </xf>
    <xf numFmtId="0" fontId="61" fillId="0" borderId="0" xfId="0" applyFont="1">
      <alignment vertical="center"/>
    </xf>
    <xf numFmtId="0" fontId="0" fillId="0" borderId="88" xfId="0" applyBorder="1">
      <alignment vertical="center"/>
    </xf>
    <xf numFmtId="0" fontId="60" fillId="0" borderId="0" xfId="0" applyFont="1">
      <alignment vertical="center"/>
    </xf>
    <xf numFmtId="0" fontId="0" fillId="0" borderId="88" xfId="0" applyBorder="1" applyAlignment="1">
      <alignment horizontal="center" vertical="top"/>
    </xf>
    <xf numFmtId="0" fontId="43" fillId="0" borderId="22" xfId="0" applyFont="1" applyBorder="1">
      <alignment vertical="center"/>
    </xf>
    <xf numFmtId="0" fontId="20" fillId="0" borderId="0" xfId="0" applyFont="1" applyAlignment="1">
      <alignment vertical="center" wrapText="1"/>
    </xf>
    <xf numFmtId="0" fontId="57" fillId="0" borderId="0" xfId="8" applyFont="1" applyAlignment="1">
      <alignment vertical="top"/>
    </xf>
    <xf numFmtId="0" fontId="57" fillId="0" borderId="105" xfId="0" applyFont="1" applyBorder="1" applyAlignment="1">
      <alignment vertical="top"/>
    </xf>
    <xf numFmtId="14" fontId="57" fillId="0" borderId="105" xfId="0" applyNumberFormat="1" applyFont="1" applyBorder="1" applyAlignment="1">
      <alignment vertical="top"/>
    </xf>
    <xf numFmtId="0" fontId="57" fillId="8" borderId="108" xfId="0" applyFont="1" applyFill="1" applyBorder="1" applyAlignment="1">
      <alignment vertical="top"/>
    </xf>
    <xf numFmtId="0" fontId="57" fillId="0" borderId="105" xfId="0" applyFont="1" applyBorder="1" applyAlignment="1">
      <alignment vertical="top" shrinkToFit="1"/>
    </xf>
    <xf numFmtId="14" fontId="57" fillId="0" borderId="105" xfId="0" applyNumberFormat="1" applyFont="1" applyBorder="1" applyAlignment="1">
      <alignment vertical="top" shrinkToFit="1"/>
    </xf>
    <xf numFmtId="0" fontId="57" fillId="0" borderId="105" xfId="0" applyFont="1" applyBorder="1" applyAlignment="1">
      <alignment vertical="top" wrapText="1"/>
    </xf>
    <xf numFmtId="14" fontId="57" fillId="0" borderId="105" xfId="0" applyNumberFormat="1" applyFont="1" applyBorder="1" applyAlignment="1">
      <alignment vertical="top" wrapText="1"/>
    </xf>
    <xf numFmtId="0" fontId="57" fillId="8" borderId="106" xfId="0" applyFont="1" applyFill="1" applyBorder="1" applyAlignment="1">
      <alignment vertical="top"/>
    </xf>
    <xf numFmtId="0" fontId="57" fillId="8" borderId="107" xfId="0" applyFont="1" applyFill="1" applyBorder="1" applyAlignment="1">
      <alignment vertical="top"/>
    </xf>
    <xf numFmtId="0" fontId="57" fillId="8" borderId="111" xfId="0" applyFont="1" applyFill="1" applyBorder="1" applyAlignment="1">
      <alignment vertical="top"/>
    </xf>
    <xf numFmtId="0" fontId="57" fillId="8" borderId="109" xfId="0" applyFont="1" applyFill="1" applyBorder="1" applyAlignment="1">
      <alignment vertical="top"/>
    </xf>
    <xf numFmtId="0" fontId="57" fillId="8" borderId="105" xfId="0" applyFont="1" applyFill="1" applyBorder="1" applyAlignment="1">
      <alignment vertical="top"/>
    </xf>
    <xf numFmtId="0" fontId="57" fillId="8" borderId="110" xfId="0" applyFont="1" applyFill="1" applyBorder="1" applyAlignment="1">
      <alignment vertical="top"/>
    </xf>
    <xf numFmtId="0" fontId="57" fillId="8" borderId="112" xfId="0" applyFont="1" applyFill="1" applyBorder="1" applyAlignment="1">
      <alignment vertical="top"/>
    </xf>
    <xf numFmtId="0" fontId="64" fillId="8" borderId="105" xfId="0" applyFont="1" applyFill="1" applyBorder="1" applyAlignment="1">
      <alignment vertical="top"/>
    </xf>
    <xf numFmtId="49" fontId="57" fillId="0" borderId="105" xfId="0" applyNumberFormat="1" applyFont="1" applyBorder="1" applyAlignment="1">
      <alignment vertical="top" shrinkToFit="1"/>
    </xf>
    <xf numFmtId="0" fontId="94" fillId="0" borderId="0" xfId="0" applyFont="1" applyAlignment="1">
      <alignment horizontal="left"/>
    </xf>
    <xf numFmtId="0" fontId="94" fillId="0" borderId="0" xfId="0" applyFont="1">
      <alignment vertical="center"/>
    </xf>
    <xf numFmtId="0" fontId="94" fillId="0" borderId="0" xfId="0" applyFont="1" applyAlignment="1"/>
    <xf numFmtId="0" fontId="95" fillId="0" borderId="0" xfId="0" applyFont="1" applyAlignment="1"/>
    <xf numFmtId="0" fontId="94" fillId="0" borderId="0" xfId="0" applyFont="1" applyAlignment="1">
      <alignment horizontal="center" vertical="center"/>
    </xf>
    <xf numFmtId="0" fontId="96" fillId="0" borderId="0" xfId="0" applyFont="1">
      <alignment vertical="center"/>
    </xf>
    <xf numFmtId="0" fontId="97" fillId="0" borderId="0" xfId="0" applyFont="1" applyAlignment="1">
      <alignment horizontal="center" vertical="center"/>
    </xf>
    <xf numFmtId="177" fontId="97" fillId="0" borderId="0" xfId="0" applyNumberFormat="1" applyFont="1" applyAlignment="1">
      <alignment horizontal="center" vertical="center"/>
    </xf>
    <xf numFmtId="0" fontId="98" fillId="0" borderId="0" xfId="0" applyFont="1" applyAlignment="1">
      <alignment horizontal="center" vertical="center"/>
    </xf>
    <xf numFmtId="177" fontId="97" fillId="0" borderId="0" xfId="0" applyNumberFormat="1" applyFont="1" applyAlignment="1">
      <alignment horizontal="center"/>
    </xf>
    <xf numFmtId="0" fontId="94" fillId="0" borderId="0" xfId="0" applyFont="1" applyAlignment="1">
      <alignment vertical="top"/>
    </xf>
    <xf numFmtId="177" fontId="94" fillId="0" borderId="0" xfId="0" applyNumberFormat="1" applyFont="1" applyAlignment="1">
      <alignment horizontal="center"/>
    </xf>
    <xf numFmtId="177" fontId="94" fillId="0" borderId="0" xfId="0" applyNumberFormat="1" applyFont="1" applyAlignment="1"/>
    <xf numFmtId="0" fontId="99" fillId="0" borderId="0" xfId="0" applyFont="1" applyAlignment="1">
      <alignment horizontal="center"/>
    </xf>
    <xf numFmtId="0" fontId="97" fillId="0" borderId="0" xfId="0" applyFont="1">
      <alignment vertical="center"/>
    </xf>
    <xf numFmtId="0" fontId="97" fillId="0" borderId="89" xfId="0" applyFont="1" applyBorder="1">
      <alignment vertical="center"/>
    </xf>
    <xf numFmtId="179" fontId="97" fillId="0" borderId="0" xfId="0" applyNumberFormat="1" applyFont="1" applyAlignment="1">
      <alignment horizontal="center" vertical="center"/>
    </xf>
    <xf numFmtId="0" fontId="102" fillId="0" borderId="120" xfId="0" applyFont="1" applyBorder="1" applyAlignment="1">
      <alignment horizontal="center" vertical="top"/>
    </xf>
    <xf numFmtId="0" fontId="102" fillId="0" borderId="123" xfId="0" applyFont="1" applyBorder="1" applyAlignment="1">
      <alignment horizontal="center" vertical="top"/>
    </xf>
    <xf numFmtId="0" fontId="97" fillId="0" borderId="0" xfId="0" applyFont="1" applyAlignment="1">
      <alignment vertical="top" wrapText="1"/>
    </xf>
    <xf numFmtId="0" fontId="97" fillId="0" borderId="124" xfId="0" applyFont="1" applyBorder="1" applyAlignment="1">
      <alignment vertical="top" wrapText="1"/>
    </xf>
    <xf numFmtId="0" fontId="104" fillId="0" borderId="0" xfId="0" applyFont="1">
      <alignment vertical="center"/>
    </xf>
    <xf numFmtId="0" fontId="29" fillId="0" borderId="148" xfId="1" applyFont="1" applyBorder="1" applyAlignment="1">
      <alignment horizontal="center" vertical="center"/>
    </xf>
    <xf numFmtId="0" fontId="29" fillId="0" borderId="157" xfId="0" applyFont="1" applyBorder="1" applyAlignment="1">
      <alignment horizontal="center" vertical="center"/>
    </xf>
    <xf numFmtId="0" fontId="29" fillId="0" borderId="141" xfId="0" applyFont="1" applyBorder="1" applyProtection="1">
      <alignment vertical="center"/>
      <protection locked="0"/>
    </xf>
    <xf numFmtId="0" fontId="29" fillId="0" borderId="149" xfId="0" applyFont="1" applyBorder="1" applyProtection="1">
      <alignment vertical="center"/>
      <protection locked="0"/>
    </xf>
    <xf numFmtId="0" fontId="29" fillId="0" borderId="157" xfId="0" applyFont="1" applyBorder="1">
      <alignment vertical="center"/>
    </xf>
    <xf numFmtId="0" fontId="29" fillId="0" borderId="148" xfId="0" applyFont="1" applyBorder="1">
      <alignment vertical="center"/>
    </xf>
    <xf numFmtId="0" fontId="24" fillId="0" borderId="141" xfId="0" applyFont="1" applyBorder="1" applyProtection="1">
      <alignment vertical="center"/>
      <protection locked="0"/>
    </xf>
    <xf numFmtId="0" fontId="24" fillId="0" borderId="149" xfId="0" applyFont="1" applyBorder="1" applyProtection="1">
      <alignment vertical="center"/>
      <protection locked="0"/>
    </xf>
    <xf numFmtId="0" fontId="24" fillId="0" borderId="139" xfId="0" applyFont="1" applyBorder="1" applyProtection="1">
      <alignment vertical="center"/>
      <protection locked="0"/>
    </xf>
    <xf numFmtId="0" fontId="43" fillId="0" borderId="95" xfId="0" applyFont="1" applyBorder="1">
      <alignment vertical="center"/>
    </xf>
    <xf numFmtId="0" fontId="43" fillId="0" borderId="95" xfId="0" applyFont="1" applyBorder="1" applyAlignment="1">
      <alignment vertical="center" shrinkToFit="1"/>
    </xf>
    <xf numFmtId="0" fontId="97" fillId="0" borderId="158" xfId="0" applyFont="1" applyBorder="1">
      <alignment vertical="center"/>
    </xf>
    <xf numFmtId="0" fontId="97" fillId="0" borderId="90" xfId="0" applyFont="1" applyBorder="1">
      <alignment vertical="center"/>
    </xf>
    <xf numFmtId="0" fontId="97" fillId="0" borderId="129" xfId="0" applyFont="1" applyBorder="1">
      <alignment vertical="center"/>
    </xf>
    <xf numFmtId="0" fontId="94" fillId="0" borderId="129" xfId="0" applyFont="1" applyBorder="1">
      <alignment vertical="center"/>
    </xf>
    <xf numFmtId="0" fontId="101" fillId="0" borderId="163" xfId="0" applyFont="1" applyBorder="1">
      <alignment vertical="center"/>
    </xf>
    <xf numFmtId="0" fontId="101" fillId="0" borderId="129" xfId="0" applyFont="1" applyBorder="1">
      <alignment vertical="center"/>
    </xf>
    <xf numFmtId="0" fontId="101" fillId="0" borderId="164" xfId="0" applyFont="1" applyBorder="1">
      <alignment vertical="center"/>
    </xf>
    <xf numFmtId="0" fontId="32" fillId="0" borderId="0" xfId="1" applyFont="1">
      <alignment vertical="center"/>
    </xf>
    <xf numFmtId="0" fontId="24" fillId="0" borderId="0" xfId="1" applyFont="1">
      <alignment vertical="center"/>
    </xf>
    <xf numFmtId="177" fontId="108" fillId="0" borderId="0" xfId="1" applyNumberFormat="1" applyFont="1">
      <alignment vertical="center"/>
    </xf>
    <xf numFmtId="0" fontId="47" fillId="0" borderId="0" xfId="1" applyFont="1" applyAlignment="1">
      <alignment horizontal="center" vertical="center"/>
    </xf>
    <xf numFmtId="177" fontId="30" fillId="0" borderId="0" xfId="1" applyNumberFormat="1" applyFont="1">
      <alignment vertical="center"/>
    </xf>
    <xf numFmtId="0" fontId="30" fillId="0" borderId="0" xfId="1" applyFont="1">
      <alignment vertical="center"/>
    </xf>
    <xf numFmtId="0" fontId="47" fillId="0" borderId="0" xfId="1" applyFont="1" applyAlignment="1">
      <alignment horizontal="distributed" vertical="center"/>
    </xf>
    <xf numFmtId="0" fontId="47" fillId="0" borderId="0" xfId="1" applyFont="1">
      <alignment vertical="center"/>
    </xf>
    <xf numFmtId="0" fontId="47" fillId="0" borderId="0" xfId="1" applyFont="1" applyAlignment="1">
      <alignment horizontal="right" vertical="center"/>
    </xf>
    <xf numFmtId="0" fontId="108" fillId="0" borderId="0" xfId="1" applyFont="1" applyAlignment="1">
      <alignment horizontal="center" vertical="center" shrinkToFit="1"/>
    </xf>
    <xf numFmtId="0" fontId="47" fillId="0" borderId="0" xfId="1" applyFont="1" applyAlignment="1">
      <alignment horizontal="left" vertical="center"/>
    </xf>
    <xf numFmtId="0" fontId="47" fillId="0" borderId="0" xfId="1" applyFont="1" applyAlignment="1" applyProtection="1">
      <alignment horizontal="center" vertical="center"/>
      <protection locked="0"/>
    </xf>
    <xf numFmtId="0" fontId="115" fillId="0" borderId="0" xfId="0" applyFont="1">
      <alignment vertical="center"/>
    </xf>
    <xf numFmtId="0" fontId="117" fillId="0" borderId="0" xfId="0" applyFont="1">
      <alignment vertical="center"/>
    </xf>
    <xf numFmtId="0" fontId="124" fillId="9" borderId="177" xfId="0" applyFont="1" applyFill="1" applyBorder="1" applyAlignment="1">
      <alignment vertical="center" wrapText="1"/>
    </xf>
    <xf numFmtId="0" fontId="20" fillId="0" borderId="0" xfId="2" applyFont="1" applyAlignment="1">
      <alignment horizontal="center" vertical="center"/>
    </xf>
    <xf numFmtId="0" fontId="34" fillId="0" borderId="0" xfId="2" applyFont="1">
      <alignment vertical="center"/>
    </xf>
    <xf numFmtId="0" fontId="20" fillId="0" borderId="0" xfId="2" applyFont="1" applyAlignment="1">
      <alignment horizontal="left" vertical="center"/>
    </xf>
    <xf numFmtId="0" fontId="24" fillId="0" borderId="0" xfId="2" applyFont="1">
      <alignment vertical="center"/>
    </xf>
    <xf numFmtId="49" fontId="20" fillId="0" borderId="0" xfId="2" applyNumberFormat="1" applyFont="1" applyAlignment="1">
      <alignment vertical="top" wrapText="1"/>
    </xf>
    <xf numFmtId="0" fontId="20" fillId="0" borderId="0" xfId="2" applyFont="1" applyAlignment="1">
      <alignment vertical="top" wrapText="1"/>
    </xf>
    <xf numFmtId="0" fontId="34" fillId="0" borderId="0" xfId="2" applyFont="1" applyAlignment="1">
      <alignment vertical="top" wrapText="1"/>
    </xf>
    <xf numFmtId="0" fontId="20" fillId="0" borderId="0" xfId="2" applyFont="1" applyAlignment="1">
      <alignment vertical="center" wrapText="1"/>
    </xf>
    <xf numFmtId="0" fontId="34" fillId="0" borderId="0" xfId="2" applyFont="1" applyAlignment="1">
      <alignment vertical="center" shrinkToFit="1"/>
    </xf>
    <xf numFmtId="0" fontId="34" fillId="0" borderId="0" xfId="2" applyFont="1" applyAlignment="1">
      <alignment vertical="center" wrapText="1"/>
    </xf>
    <xf numFmtId="0" fontId="20" fillId="0" borderId="190" xfId="2" applyFont="1" applyBorder="1">
      <alignment vertical="center"/>
    </xf>
    <xf numFmtId="0" fontId="24" fillId="0" borderId="190" xfId="0" applyFont="1" applyBorder="1">
      <alignment vertical="center"/>
    </xf>
    <xf numFmtId="0" fontId="131" fillId="0" borderId="0" xfId="17">
      <alignment vertical="center"/>
    </xf>
    <xf numFmtId="0" fontId="133" fillId="0" borderId="0" xfId="3" applyFont="1" applyAlignment="1">
      <alignment horizontal="center" vertical="center" shrinkToFit="1"/>
    </xf>
    <xf numFmtId="0" fontId="134" fillId="0" borderId="0" xfId="3" applyFont="1">
      <alignment vertical="center"/>
    </xf>
    <xf numFmtId="0" fontId="54" fillId="0" borderId="0" xfId="3" applyFont="1">
      <alignment vertical="center"/>
    </xf>
    <xf numFmtId="0" fontId="54" fillId="0" borderId="199" xfId="3" applyFont="1" applyBorder="1" applyAlignment="1">
      <alignment horizontal="center" vertical="center" shrinkToFit="1"/>
    </xf>
    <xf numFmtId="0" fontId="133" fillId="0" borderId="0" xfId="3" applyFont="1" applyAlignment="1">
      <alignment vertical="center" shrinkToFit="1"/>
    </xf>
    <xf numFmtId="0" fontId="29" fillId="0" borderId="0" xfId="3" applyFont="1" applyAlignment="1">
      <alignment horizontal="center" vertical="center" shrinkToFit="1"/>
    </xf>
    <xf numFmtId="0" fontId="22" fillId="0" borderId="0" xfId="3" applyFont="1" applyAlignment="1">
      <alignment vertical="center" wrapText="1"/>
    </xf>
    <xf numFmtId="0" fontId="133" fillId="0" borderId="0" xfId="3" applyFont="1" applyAlignment="1">
      <alignment horizontal="left" vertical="top" shrinkToFit="1"/>
    </xf>
    <xf numFmtId="0" fontId="54" fillId="0" borderId="199" xfId="3" applyFont="1" applyBorder="1" applyAlignment="1">
      <alignment horizontal="center" vertical="center"/>
    </xf>
    <xf numFmtId="0" fontId="54" fillId="0" borderId="196" xfId="3" applyFont="1" applyBorder="1" applyAlignment="1">
      <alignment horizontal="center" vertical="center"/>
    </xf>
    <xf numFmtId="0" fontId="54" fillId="0" borderId="118" xfId="3" applyFont="1" applyBorder="1">
      <alignment vertical="center"/>
    </xf>
    <xf numFmtId="0" fontId="54" fillId="0" borderId="117" xfId="3" applyFont="1" applyBorder="1">
      <alignment vertical="center"/>
    </xf>
    <xf numFmtId="0" fontId="54" fillId="0" borderId="119" xfId="3" applyFont="1" applyBorder="1">
      <alignment vertical="center"/>
    </xf>
    <xf numFmtId="0" fontId="133" fillId="0" borderId="0" xfId="3" applyFont="1" applyAlignment="1">
      <alignment horizontal="left" vertical="center" shrinkToFit="1"/>
    </xf>
    <xf numFmtId="0" fontId="22" fillId="0" borderId="0" xfId="3" applyFont="1">
      <alignment vertical="center"/>
    </xf>
    <xf numFmtId="0" fontId="29" fillId="0" borderId="138" xfId="3" applyFont="1" applyBorder="1" applyAlignment="1">
      <alignment horizontal="center" vertical="center" shrinkToFit="1"/>
    </xf>
    <xf numFmtId="0" fontId="26" fillId="0" borderId="0" xfId="3" applyFont="1" applyAlignment="1">
      <alignment horizontal="left" vertical="center" wrapText="1"/>
    </xf>
    <xf numFmtId="0" fontId="135" fillId="0" borderId="0" xfId="3" applyFont="1" applyAlignment="1">
      <alignment vertical="center" wrapText="1"/>
    </xf>
    <xf numFmtId="0" fontId="26" fillId="0" borderId="0" xfId="3" applyFont="1" applyAlignment="1">
      <alignment vertical="center" wrapText="1" shrinkToFit="1"/>
    </xf>
    <xf numFmtId="0" fontId="29" fillId="0" borderId="0" xfId="3" applyFont="1" applyAlignment="1">
      <alignment vertical="center" shrinkToFit="1"/>
    </xf>
    <xf numFmtId="0" fontId="54" fillId="0" borderId="201" xfId="3" applyFont="1" applyBorder="1">
      <alignment vertical="center"/>
    </xf>
    <xf numFmtId="0" fontId="54" fillId="0" borderId="129" xfId="3" applyFont="1" applyBorder="1">
      <alignment vertical="center"/>
    </xf>
    <xf numFmtId="0" fontId="54" fillId="0" borderId="104" xfId="3" applyFont="1" applyBorder="1">
      <alignment vertical="center"/>
    </xf>
    <xf numFmtId="0" fontId="54" fillId="0" borderId="119" xfId="3" applyFont="1" applyBorder="1" applyAlignment="1">
      <alignment horizontal="center" vertical="center"/>
    </xf>
    <xf numFmtId="0" fontId="54" fillId="0" borderId="197" xfId="3" applyFont="1" applyBorder="1">
      <alignment vertical="center"/>
    </xf>
    <xf numFmtId="0" fontId="54" fillId="0" borderId="198" xfId="3" applyFont="1" applyBorder="1">
      <alignment vertical="center"/>
    </xf>
    <xf numFmtId="0" fontId="54" fillId="0" borderId="138" xfId="3" applyFont="1" applyBorder="1">
      <alignment vertical="center"/>
    </xf>
    <xf numFmtId="0" fontId="132" fillId="0" borderId="0" xfId="3" applyFont="1" applyAlignment="1">
      <alignment horizontal="left" vertical="center" shrinkToFit="1"/>
    </xf>
    <xf numFmtId="0" fontId="54" fillId="0" borderId="0" xfId="3" applyFont="1" applyAlignment="1">
      <alignment horizontal="center" vertical="center" shrinkToFit="1"/>
    </xf>
    <xf numFmtId="0" fontId="63" fillId="0" borderId="0" xfId="8"/>
    <xf numFmtId="0" fontId="63" fillId="0" borderId="0" xfId="8" applyAlignment="1">
      <alignment vertical="center"/>
    </xf>
    <xf numFmtId="0" fontId="141" fillId="0" borderId="0" xfId="8" applyFont="1" applyAlignment="1">
      <alignment horizontal="right" vertical="center"/>
    </xf>
    <xf numFmtId="0" fontId="40" fillId="0" borderId="138" xfId="8" applyFont="1" applyBorder="1" applyAlignment="1">
      <alignment horizontal="center" vertical="center"/>
    </xf>
    <xf numFmtId="0" fontId="40" fillId="0" borderId="138" xfId="8" applyFont="1" applyBorder="1" applyAlignment="1">
      <alignment vertical="center"/>
    </xf>
    <xf numFmtId="0" fontId="40" fillId="0" borderId="118" xfId="8" applyFont="1" applyBorder="1" applyAlignment="1">
      <alignment vertical="center"/>
    </xf>
    <xf numFmtId="0" fontId="16" fillId="0" borderId="0" xfId="22" applyAlignment="1">
      <alignment vertical="center"/>
    </xf>
    <xf numFmtId="0" fontId="146" fillId="0" borderId="0" xfId="22" applyFont="1" applyAlignment="1">
      <alignment horizontal="center" vertical="center"/>
    </xf>
    <xf numFmtId="0" fontId="147" fillId="0" borderId="0" xfId="22" applyFont="1" applyAlignment="1">
      <alignment horizontal="center" vertical="center"/>
    </xf>
    <xf numFmtId="0" fontId="16" fillId="0" borderId="206" xfId="22" applyBorder="1" applyAlignment="1">
      <alignment vertical="center"/>
    </xf>
    <xf numFmtId="0" fontId="16" fillId="0" borderId="210" xfId="22" applyBorder="1" applyAlignment="1">
      <alignment vertical="center"/>
    </xf>
    <xf numFmtId="0" fontId="151" fillId="3" borderId="0" xfId="8" applyFont="1" applyFill="1" applyAlignment="1">
      <alignment vertical="center"/>
    </xf>
    <xf numFmtId="0" fontId="152" fillId="3" borderId="0" xfId="8" applyFont="1" applyFill="1" applyAlignment="1">
      <alignment vertical="center"/>
    </xf>
    <xf numFmtId="0" fontId="136" fillId="0" borderId="0" xfId="8" applyFont="1"/>
    <xf numFmtId="0" fontId="136" fillId="0" borderId="204" xfId="8" applyFont="1" applyBorder="1"/>
    <xf numFmtId="0" fontId="136" fillId="0" borderId="117" xfId="8" applyFont="1" applyBorder="1"/>
    <xf numFmtId="0" fontId="136" fillId="0" borderId="117" xfId="8" applyFont="1" applyBorder="1" applyAlignment="1">
      <alignment horizontal="center"/>
    </xf>
    <xf numFmtId="0" fontId="136" fillId="0" borderId="117" xfId="8" applyFont="1" applyBorder="1" applyAlignment="1">
      <alignment vertical="top"/>
    </xf>
    <xf numFmtId="0" fontId="136" fillId="0" borderId="117" xfId="8" applyFont="1" applyBorder="1" applyAlignment="1">
      <alignment horizontal="right" vertical="center"/>
    </xf>
    <xf numFmtId="0" fontId="136" fillId="0" borderId="119" xfId="8" applyFont="1" applyBorder="1" applyAlignment="1">
      <alignment horizontal="center" vertical="center"/>
    </xf>
    <xf numFmtId="0" fontId="136" fillId="0" borderId="76" xfId="8" applyFont="1" applyBorder="1"/>
    <xf numFmtId="0" fontId="136" fillId="0" borderId="205" xfId="8" applyFont="1" applyBorder="1"/>
    <xf numFmtId="0" fontId="140" fillId="0" borderId="128" xfId="8" applyFont="1" applyBorder="1" applyAlignment="1">
      <alignment vertical="center" wrapText="1"/>
    </xf>
    <xf numFmtId="0" fontId="140" fillId="0" borderId="128" xfId="8" applyFont="1" applyBorder="1" applyAlignment="1">
      <alignment horizontal="center" vertical="center" wrapText="1"/>
    </xf>
    <xf numFmtId="0" fontId="136" fillId="0" borderId="117" xfId="8" applyFont="1" applyBorder="1" applyAlignment="1">
      <alignment vertical="center" wrapText="1"/>
    </xf>
    <xf numFmtId="49" fontId="136" fillId="0" borderId="117" xfId="8" applyNumberFormat="1" applyFont="1" applyBorder="1" applyAlignment="1">
      <alignment horizontal="center" vertical="center" wrapText="1"/>
    </xf>
    <xf numFmtId="49" fontId="136" fillId="0" borderId="117" xfId="8" applyNumberFormat="1" applyFont="1" applyBorder="1" applyAlignment="1">
      <alignment horizontal="center" vertical="center" shrinkToFit="1"/>
    </xf>
    <xf numFmtId="0" fontId="136" fillId="0" borderId="117" xfId="8" applyFont="1" applyBorder="1" applyAlignment="1">
      <alignment vertical="center"/>
    </xf>
    <xf numFmtId="0" fontId="136" fillId="0" borderId="0" xfId="8" applyFont="1" applyAlignment="1">
      <alignment horizontal="center"/>
    </xf>
    <xf numFmtId="0" fontId="136" fillId="0" borderId="196" xfId="8" applyFont="1" applyBorder="1" applyAlignment="1">
      <alignment vertical="center"/>
    </xf>
    <xf numFmtId="0" fontId="136" fillId="0" borderId="197" xfId="8" applyFont="1" applyBorder="1" applyAlignment="1">
      <alignment vertical="center"/>
    </xf>
    <xf numFmtId="0" fontId="136" fillId="0" borderId="197" xfId="8" applyFont="1" applyBorder="1" applyAlignment="1">
      <alignment horizontal="left" vertical="center"/>
    </xf>
    <xf numFmtId="0" fontId="150" fillId="3" borderId="0" xfId="8" applyFont="1" applyFill="1" applyAlignment="1">
      <alignment vertical="center"/>
    </xf>
    <xf numFmtId="0" fontId="153" fillId="3" borderId="0" xfId="8" applyFont="1" applyFill="1" applyAlignment="1">
      <alignment horizontal="center" vertical="center"/>
    </xf>
    <xf numFmtId="0" fontId="149" fillId="3" borderId="199" xfId="8" applyFont="1" applyFill="1" applyBorder="1" applyAlignment="1">
      <alignment horizontal="center" vertical="center"/>
    </xf>
    <xf numFmtId="0" fontId="150" fillId="3" borderId="199" xfId="8" applyFont="1" applyFill="1" applyBorder="1" applyAlignment="1">
      <alignment horizontal="center" vertical="center"/>
    </xf>
    <xf numFmtId="0" fontId="150" fillId="11" borderId="199" xfId="8" applyFont="1" applyFill="1" applyBorder="1" applyAlignment="1">
      <alignment horizontal="center" vertical="center"/>
    </xf>
    <xf numFmtId="0" fontId="150" fillId="3" borderId="199" xfId="8" applyFont="1" applyFill="1" applyBorder="1" applyAlignment="1">
      <alignment vertical="center"/>
    </xf>
    <xf numFmtId="0" fontId="61" fillId="3" borderId="199" xfId="8" applyFont="1" applyFill="1" applyBorder="1" applyAlignment="1">
      <alignment vertical="center"/>
    </xf>
    <xf numFmtId="0" fontId="150" fillId="3" borderId="199" xfId="8" applyFont="1" applyFill="1" applyBorder="1" applyAlignment="1">
      <alignment vertical="center" wrapText="1"/>
    </xf>
    <xf numFmtId="0" fontId="150" fillId="3" borderId="202" xfId="8" applyFont="1" applyFill="1" applyBorder="1" applyAlignment="1">
      <alignment horizontal="center" vertical="center"/>
    </xf>
    <xf numFmtId="0" fontId="150" fillId="3" borderId="202" xfId="8" applyFont="1" applyFill="1" applyBorder="1" applyAlignment="1">
      <alignment vertical="center"/>
    </xf>
    <xf numFmtId="0" fontId="150" fillId="12" borderId="197" xfId="8" applyFont="1" applyFill="1" applyBorder="1" applyAlignment="1">
      <alignment horizontal="centerContinuous" vertical="center"/>
    </xf>
    <xf numFmtId="0" fontId="150" fillId="12" borderId="198" xfId="8" applyFont="1" applyFill="1" applyBorder="1" applyAlignment="1">
      <alignment horizontal="centerContinuous" vertical="center"/>
    </xf>
    <xf numFmtId="0" fontId="150" fillId="3" borderId="200" xfId="8" applyFont="1" applyFill="1" applyBorder="1" applyAlignment="1">
      <alignment horizontal="center" vertical="center"/>
    </xf>
    <xf numFmtId="0" fontId="150" fillId="3" borderId="200" xfId="8" applyFont="1" applyFill="1" applyBorder="1" applyAlignment="1">
      <alignment vertical="center"/>
    </xf>
    <xf numFmtId="0" fontId="150" fillId="3" borderId="0" xfId="8" applyFont="1" applyFill="1" applyAlignment="1">
      <alignment horizontal="center" vertical="center"/>
    </xf>
    <xf numFmtId="0" fontId="150" fillId="3" borderId="0" xfId="8" applyFont="1" applyFill="1" applyAlignment="1">
      <alignment horizontal="left" vertical="center"/>
    </xf>
    <xf numFmtId="0" fontId="150" fillId="3" borderId="199" xfId="8" applyFont="1" applyFill="1" applyBorder="1" applyAlignment="1">
      <alignment horizontal="left" vertical="center"/>
    </xf>
    <xf numFmtId="0" fontId="150" fillId="3" borderId="0" xfId="8" applyFont="1" applyFill="1" applyAlignment="1">
      <alignment horizontal="left" vertical="center" shrinkToFit="1"/>
    </xf>
    <xf numFmtId="0" fontId="61" fillId="3" borderId="0" xfId="8" applyFont="1" applyFill="1" applyAlignment="1">
      <alignment horizontal="left" vertical="center"/>
    </xf>
    <xf numFmtId="0" fontId="150" fillId="3" borderId="0" xfId="8" applyFont="1" applyFill="1" applyAlignment="1">
      <alignment horizontal="right" vertical="center"/>
    </xf>
    <xf numFmtId="0" fontId="150" fillId="3" borderId="0" xfId="8" applyFont="1" applyFill="1" applyAlignment="1">
      <alignment horizontal="left" vertical="center" wrapText="1"/>
    </xf>
    <xf numFmtId="0" fontId="151" fillId="12" borderId="196" xfId="8" applyFont="1" applyFill="1" applyBorder="1" applyAlignment="1">
      <alignment horizontal="centerContinuous" vertical="center"/>
    </xf>
    <xf numFmtId="0" fontId="42" fillId="0" borderId="197" xfId="3" applyFont="1" applyBorder="1">
      <alignment vertical="center"/>
    </xf>
    <xf numFmtId="0" fontId="54" fillId="0" borderId="196" xfId="3" applyFont="1" applyBorder="1" applyAlignment="1">
      <alignment horizontal="right" vertical="center"/>
    </xf>
    <xf numFmtId="0" fontId="54" fillId="0" borderId="197" xfId="3" applyFont="1" applyBorder="1" applyAlignment="1">
      <alignment horizontal="right" vertical="center"/>
    </xf>
    <xf numFmtId="0" fontId="54" fillId="9" borderId="117" xfId="3" applyFont="1" applyFill="1" applyBorder="1">
      <alignment vertical="center"/>
    </xf>
    <xf numFmtId="0" fontId="54" fillId="9" borderId="129" xfId="3" applyFont="1" applyFill="1" applyBorder="1" applyAlignment="1">
      <alignment vertical="center" shrinkToFit="1"/>
    </xf>
    <xf numFmtId="0" fontId="54" fillId="9" borderId="129" xfId="3" applyFont="1" applyFill="1" applyBorder="1">
      <alignment vertical="center"/>
    </xf>
    <xf numFmtId="0" fontId="54" fillId="9" borderId="104" xfId="3" applyFont="1" applyFill="1" applyBorder="1">
      <alignment vertical="center"/>
    </xf>
    <xf numFmtId="0" fontId="54" fillId="9" borderId="119" xfId="3" applyFont="1" applyFill="1" applyBorder="1" applyAlignment="1">
      <alignment horizontal="right" vertical="center"/>
    </xf>
    <xf numFmtId="0" fontId="43" fillId="9" borderId="117" xfId="3" applyFont="1" applyFill="1" applyBorder="1" applyAlignment="1">
      <alignment horizontal="center" vertical="center"/>
    </xf>
    <xf numFmtId="0" fontId="54" fillId="9" borderId="197" xfId="3" applyFont="1" applyFill="1" applyBorder="1" applyAlignment="1">
      <alignment horizontal="center" vertical="center"/>
    </xf>
    <xf numFmtId="0" fontId="29" fillId="9" borderId="201" xfId="3" applyFont="1" applyFill="1" applyBorder="1">
      <alignment vertical="center"/>
    </xf>
    <xf numFmtId="0" fontId="29" fillId="9" borderId="129" xfId="3" applyFont="1" applyFill="1" applyBorder="1">
      <alignment vertical="center"/>
    </xf>
    <xf numFmtId="0" fontId="29" fillId="9" borderId="104" xfId="3" applyFont="1" applyFill="1" applyBorder="1">
      <alignment vertical="center"/>
    </xf>
    <xf numFmtId="0" fontId="20" fillId="9" borderId="197" xfId="3" applyFont="1" applyFill="1" applyBorder="1">
      <alignment vertical="center"/>
    </xf>
    <xf numFmtId="0" fontId="29" fillId="9" borderId="197" xfId="3" applyFont="1" applyFill="1" applyBorder="1">
      <alignment vertical="center"/>
    </xf>
    <xf numFmtId="0" fontId="29" fillId="9" borderId="198" xfId="3" applyFont="1" applyFill="1" applyBorder="1">
      <alignment vertical="center"/>
    </xf>
    <xf numFmtId="0" fontId="29" fillId="9" borderId="118" xfId="3" applyFont="1" applyFill="1" applyBorder="1">
      <alignment vertical="center"/>
    </xf>
    <xf numFmtId="0" fontId="29" fillId="9" borderId="0" xfId="3" applyFont="1" applyFill="1">
      <alignment vertical="center"/>
    </xf>
    <xf numFmtId="0" fontId="29" fillId="9" borderId="128" xfId="3" applyFont="1" applyFill="1" applyBorder="1">
      <alignment vertical="center"/>
    </xf>
    <xf numFmtId="0" fontId="0" fillId="0" borderId="117" xfId="8" applyFont="1" applyBorder="1" applyAlignment="1">
      <alignment horizontal="right" vertical="center"/>
    </xf>
    <xf numFmtId="0" fontId="0" fillId="0" borderId="117" xfId="8" applyFont="1" applyBorder="1" applyAlignment="1">
      <alignment vertical="center"/>
    </xf>
    <xf numFmtId="0" fontId="138" fillId="0" borderId="0" xfId="8" applyFont="1" applyAlignment="1">
      <alignment horizontal="center" vertical="center"/>
    </xf>
    <xf numFmtId="0" fontId="136" fillId="0" borderId="0" xfId="8" applyFont="1" applyAlignment="1">
      <alignment horizontal="right"/>
    </xf>
    <xf numFmtId="0" fontId="140" fillId="0" borderId="0" xfId="8" applyFont="1" applyAlignment="1">
      <alignment horizontal="center" vertical="center" wrapText="1"/>
    </xf>
    <xf numFmtId="0" fontId="140" fillId="0" borderId="0" xfId="8" applyFont="1" applyAlignment="1">
      <alignment vertical="center" wrapText="1"/>
    </xf>
    <xf numFmtId="0" fontId="136" fillId="0" borderId="5" xfId="8" applyFont="1" applyBorder="1" applyAlignment="1">
      <alignment horizontal="center" vertical="top" wrapText="1"/>
    </xf>
    <xf numFmtId="0" fontId="136" fillId="0" borderId="0" xfId="8" applyFont="1" applyAlignment="1">
      <alignment horizontal="center" vertical="top" wrapText="1"/>
    </xf>
    <xf numFmtId="49" fontId="136" fillId="0" borderId="217" xfId="8" applyNumberFormat="1" applyFont="1" applyBorder="1" applyAlignment="1">
      <alignment horizontal="center" vertical="center" wrapText="1"/>
    </xf>
    <xf numFmtId="0" fontId="136" fillId="0" borderId="215" xfId="8" applyFont="1" applyBorder="1" applyAlignment="1">
      <alignment vertical="center"/>
    </xf>
    <xf numFmtId="0" fontId="61" fillId="3" borderId="200" xfId="8" applyFont="1" applyFill="1" applyBorder="1" applyAlignment="1">
      <alignment vertical="center"/>
    </xf>
    <xf numFmtId="0" fontId="141" fillId="9" borderId="0" xfId="8" applyFont="1" applyFill="1" applyAlignment="1">
      <alignment vertical="center"/>
    </xf>
    <xf numFmtId="0" fontId="157" fillId="3" borderId="199" xfId="8" applyFont="1" applyFill="1" applyBorder="1" applyAlignment="1">
      <alignment vertical="center"/>
    </xf>
    <xf numFmtId="179" fontId="0" fillId="0" borderId="88" xfId="0" applyNumberFormat="1" applyBorder="1" applyAlignment="1">
      <alignment horizontal="center" vertical="center"/>
    </xf>
    <xf numFmtId="179" fontId="0" fillId="0" borderId="0" xfId="0" applyNumberFormat="1">
      <alignment vertical="center"/>
    </xf>
    <xf numFmtId="179" fontId="0" fillId="0" borderId="88" xfId="0" applyNumberFormat="1" applyBorder="1">
      <alignment vertical="center"/>
    </xf>
    <xf numFmtId="0" fontId="158" fillId="3" borderId="199" xfId="8" applyFont="1" applyFill="1" applyBorder="1" applyAlignment="1">
      <alignment vertical="center"/>
    </xf>
    <xf numFmtId="0" fontId="159" fillId="3" borderId="0" xfId="8" applyFont="1" applyFill="1" applyAlignment="1">
      <alignment vertical="center"/>
    </xf>
    <xf numFmtId="0" fontId="151" fillId="3" borderId="199" xfId="8" applyFont="1" applyFill="1" applyBorder="1" applyAlignment="1">
      <alignment vertical="center"/>
    </xf>
    <xf numFmtId="0" fontId="42" fillId="0" borderId="26" xfId="0" applyFont="1" applyBorder="1" applyAlignment="1">
      <alignment horizontal="center" vertical="center" shrinkToFit="1"/>
    </xf>
    <xf numFmtId="0" fontId="42" fillId="0" borderId="3" xfId="0" applyFont="1" applyBorder="1" applyAlignment="1">
      <alignment vertical="center" shrinkToFit="1"/>
    </xf>
    <xf numFmtId="0" fontId="42" fillId="0" borderId="30" xfId="0" applyFont="1" applyBorder="1" applyAlignment="1">
      <alignment vertical="center" shrinkToFit="1"/>
    </xf>
    <xf numFmtId="0" fontId="42" fillId="0" borderId="3" xfId="0" applyFont="1" applyBorder="1" applyAlignment="1">
      <alignment horizontal="center" vertical="center" shrinkToFit="1"/>
    </xf>
    <xf numFmtId="0" fontId="42" fillId="0" borderId="30" xfId="0" applyFont="1" applyBorder="1" applyAlignment="1">
      <alignment horizontal="center" vertical="center" shrinkToFit="1"/>
    </xf>
    <xf numFmtId="0" fontId="24" fillId="0" borderId="24" xfId="0" applyFont="1" applyBorder="1" applyAlignment="1" applyProtection="1">
      <alignment horizontal="center" vertical="center" shrinkToFit="1"/>
      <protection locked="0"/>
    </xf>
    <xf numFmtId="0" fontId="24" fillId="0" borderId="1" xfId="0" applyFont="1" applyBorder="1" applyAlignment="1" applyProtection="1">
      <alignment vertical="center" shrinkToFit="1"/>
      <protection locked="0"/>
    </xf>
    <xf numFmtId="0" fontId="24" fillId="0" borderId="29" xfId="0" applyFont="1" applyBorder="1" applyAlignment="1" applyProtection="1">
      <alignment vertical="center" shrinkToFit="1"/>
      <protection locked="0"/>
    </xf>
    <xf numFmtId="0" fontId="24" fillId="0" borderId="8" xfId="0" applyFont="1" applyBorder="1" applyAlignment="1" applyProtection="1">
      <alignment vertical="center" shrinkToFit="1"/>
      <protection locked="0"/>
    </xf>
    <xf numFmtId="0" fontId="24" fillId="0" borderId="0" xfId="0" applyFont="1" applyAlignment="1" applyProtection="1">
      <alignment vertical="center" shrinkToFit="1"/>
      <protection locked="0"/>
    </xf>
    <xf numFmtId="0" fontId="24" fillId="0" borderId="22" xfId="0" applyFont="1" applyBorder="1" applyAlignment="1" applyProtection="1">
      <alignment vertical="center" shrinkToFit="1"/>
      <protection locked="0"/>
    </xf>
    <xf numFmtId="0" fontId="24" fillId="0" borderId="26" xfId="0" applyFont="1" applyBorder="1" applyAlignment="1" applyProtection="1">
      <alignment vertical="center" shrinkToFit="1"/>
      <protection locked="0"/>
    </xf>
    <xf numFmtId="0" fontId="24" fillId="0" borderId="3" xfId="0" applyFont="1" applyBorder="1" applyAlignment="1" applyProtection="1">
      <alignment vertical="center" shrinkToFit="1"/>
      <protection locked="0"/>
    </xf>
    <xf numFmtId="0" fontId="24" fillId="0" borderId="30" xfId="0" applyFont="1" applyBorder="1" applyAlignment="1" applyProtection="1">
      <alignment vertical="center" shrinkToFit="1"/>
      <protection locked="0"/>
    </xf>
    <xf numFmtId="0" fontId="42" fillId="0" borderId="24" xfId="0" applyFont="1" applyBorder="1" applyAlignment="1">
      <alignment horizontal="center" vertical="center" shrinkToFit="1"/>
    </xf>
    <xf numFmtId="0" fontId="42" fillId="0" borderId="1" xfId="0" applyFont="1" applyBorder="1" applyAlignment="1">
      <alignment horizontal="center" vertical="center" shrinkToFit="1"/>
    </xf>
    <xf numFmtId="0" fontId="42" fillId="0" borderId="8" xfId="0" applyFont="1" applyBorder="1" applyAlignment="1">
      <alignment horizontal="center" vertical="center" shrinkToFit="1"/>
    </xf>
    <xf numFmtId="0" fontId="42" fillId="0" borderId="0" xfId="0" applyFont="1" applyAlignment="1">
      <alignment horizontal="center" vertical="center" shrinkToFit="1"/>
    </xf>
    <xf numFmtId="0" fontId="43" fillId="0" borderId="1" xfId="0" applyFont="1" applyBorder="1" applyAlignment="1">
      <alignment horizontal="center" vertical="center" shrinkToFit="1"/>
    </xf>
    <xf numFmtId="0" fontId="43" fillId="0" borderId="0" xfId="0" applyFont="1" applyAlignment="1">
      <alignment horizontal="center" vertical="center" shrinkToFit="1"/>
    </xf>
    <xf numFmtId="0" fontId="43" fillId="0" borderId="3" xfId="0" applyFont="1" applyBorder="1" applyAlignment="1">
      <alignment horizontal="center" vertical="center" shrinkToFit="1"/>
    </xf>
    <xf numFmtId="49" fontId="43" fillId="0" borderId="24" xfId="0" applyNumberFormat="1" applyFont="1" applyBorder="1" applyAlignment="1">
      <alignment horizontal="center" vertical="center" shrinkToFit="1"/>
    </xf>
    <xf numFmtId="49" fontId="43" fillId="0" borderId="1" xfId="0" applyNumberFormat="1" applyFont="1" applyBorder="1" applyAlignment="1">
      <alignment horizontal="center" vertical="center" shrinkToFit="1"/>
    </xf>
    <xf numFmtId="49" fontId="43" fillId="0" borderId="29" xfId="0" applyNumberFormat="1" applyFont="1" applyBorder="1" applyAlignment="1">
      <alignment horizontal="center" vertical="center" shrinkToFit="1"/>
    </xf>
    <xf numFmtId="49" fontId="43" fillId="0" borderId="8" xfId="0" applyNumberFormat="1" applyFont="1" applyBorder="1" applyAlignment="1">
      <alignment horizontal="center" vertical="center" shrinkToFit="1"/>
    </xf>
    <xf numFmtId="49" fontId="43" fillId="0" borderId="0" xfId="0" applyNumberFormat="1" applyFont="1" applyAlignment="1">
      <alignment horizontal="center" vertical="center" shrinkToFit="1"/>
    </xf>
    <xf numFmtId="49" fontId="43" fillId="0" borderId="22" xfId="0" applyNumberFormat="1" applyFont="1" applyBorder="1" applyAlignment="1">
      <alignment horizontal="center" vertical="center" shrinkToFit="1"/>
    </xf>
    <xf numFmtId="49" fontId="43" fillId="0" borderId="26" xfId="0" applyNumberFormat="1" applyFont="1" applyBorder="1" applyAlignment="1">
      <alignment horizontal="center" vertical="center" shrinkToFit="1"/>
    </xf>
    <xf numFmtId="49" fontId="43" fillId="0" borderId="3" xfId="0" applyNumberFormat="1" applyFont="1" applyBorder="1" applyAlignment="1">
      <alignment horizontal="center" vertical="center" shrinkToFit="1"/>
    </xf>
    <xf numFmtId="49" fontId="43" fillId="0" borderId="30" xfId="0" applyNumberFormat="1" applyFont="1" applyBorder="1" applyAlignment="1">
      <alignment horizontal="center" vertical="center" shrinkToFit="1"/>
    </xf>
    <xf numFmtId="0" fontId="43" fillId="0" borderId="24" xfId="0" applyFont="1" applyBorder="1" applyAlignment="1">
      <alignment horizontal="center" vertical="center"/>
    </xf>
    <xf numFmtId="0" fontId="43" fillId="0" borderId="1" xfId="0" applyFont="1" applyBorder="1" applyAlignment="1">
      <alignment horizontal="center" vertical="center"/>
    </xf>
    <xf numFmtId="0" fontId="43" fillId="0" borderId="8" xfId="0" applyFont="1" applyBorder="1" applyAlignment="1">
      <alignment horizontal="center" vertical="center"/>
    </xf>
    <xf numFmtId="0" fontId="43" fillId="0" borderId="0" xfId="0" applyFont="1" applyAlignment="1">
      <alignment horizontal="center" vertical="center"/>
    </xf>
    <xf numFmtId="0" fontId="43" fillId="0" borderId="26" xfId="0" applyFont="1" applyBorder="1" applyAlignment="1">
      <alignment horizontal="center" vertical="center"/>
    </xf>
    <xf numFmtId="0" fontId="43" fillId="0" borderId="3" xfId="0" applyFont="1" applyBorder="1" applyAlignment="1">
      <alignment horizontal="center" vertical="center"/>
    </xf>
    <xf numFmtId="0" fontId="42" fillId="0" borderId="1" xfId="0" applyFont="1" applyBorder="1" applyAlignment="1">
      <alignment horizontal="left" vertical="center"/>
    </xf>
    <xf numFmtId="0" fontId="42" fillId="0" borderId="29" xfId="0" applyFont="1" applyBorder="1" applyAlignment="1">
      <alignment horizontal="left" vertical="center"/>
    </xf>
    <xf numFmtId="0" fontId="42" fillId="0" borderId="0" xfId="0" applyFont="1" applyAlignment="1">
      <alignment horizontal="left" vertical="center"/>
    </xf>
    <xf numFmtId="0" fontId="42" fillId="0" borderId="22" xfId="0" applyFont="1" applyBorder="1" applyAlignment="1">
      <alignment horizontal="left" vertical="center"/>
    </xf>
    <xf numFmtId="0" fontId="42" fillId="0" borderId="3" xfId="0" applyFont="1" applyBorder="1" applyAlignment="1">
      <alignment horizontal="left" vertical="center"/>
    </xf>
    <xf numFmtId="0" fontId="42" fillId="0" borderId="30" xfId="0" applyFont="1" applyBorder="1" applyAlignment="1">
      <alignment horizontal="left" vertical="center"/>
    </xf>
    <xf numFmtId="0" fontId="42" fillId="0" borderId="1" xfId="0" applyFont="1" applyBorder="1" applyAlignment="1">
      <alignment horizontal="left" vertical="center" shrinkToFit="1"/>
    </xf>
    <xf numFmtId="0" fontId="42" fillId="0" borderId="29" xfId="0" applyFont="1" applyBorder="1" applyAlignment="1">
      <alignment horizontal="left" vertical="center" shrinkToFit="1"/>
    </xf>
    <xf numFmtId="0" fontId="42" fillId="0" borderId="0" xfId="0" applyFont="1" applyAlignment="1">
      <alignment horizontal="left" vertical="center" shrinkToFit="1"/>
    </xf>
    <xf numFmtId="0" fontId="42" fillId="0" borderId="22" xfId="0" applyFont="1" applyBorder="1" applyAlignment="1">
      <alignment horizontal="left" vertical="center" shrinkToFit="1"/>
    </xf>
    <xf numFmtId="0" fontId="111" fillId="0" borderId="1" xfId="0" applyFont="1" applyBorder="1" applyAlignment="1">
      <alignment horizontal="left" vertical="center" shrinkToFit="1"/>
    </xf>
    <xf numFmtId="0" fontId="111" fillId="0" borderId="0" xfId="0" applyFont="1" applyAlignment="1">
      <alignment horizontal="left" vertical="center" shrinkToFit="1"/>
    </xf>
    <xf numFmtId="0" fontId="111" fillId="0" borderId="29" xfId="0" applyFont="1" applyBorder="1" applyAlignment="1">
      <alignment horizontal="left" vertical="center" shrinkToFit="1"/>
    </xf>
    <xf numFmtId="0" fontId="111" fillId="0" borderId="22" xfId="0" applyFont="1" applyBorder="1" applyAlignment="1">
      <alignment horizontal="left" vertical="center" shrinkToFit="1"/>
    </xf>
    <xf numFmtId="0" fontId="42" fillId="0" borderId="3" xfId="0" applyFont="1" applyBorder="1" applyAlignment="1">
      <alignment horizontal="left" vertical="center" shrinkToFit="1"/>
    </xf>
    <xf numFmtId="0" fontId="42" fillId="0" borderId="30" xfId="0" applyFont="1" applyBorder="1" applyAlignment="1">
      <alignment horizontal="left" vertical="center" shrinkToFit="1"/>
    </xf>
    <xf numFmtId="0" fontId="111" fillId="0" borderId="3" xfId="0" applyFont="1" applyBorder="1" applyAlignment="1">
      <alignment horizontal="left" vertical="center" shrinkToFit="1"/>
    </xf>
    <xf numFmtId="0" fontId="111" fillId="0" borderId="30" xfId="0" applyFont="1" applyBorder="1" applyAlignment="1">
      <alignment horizontal="left" vertical="center" shrinkToFit="1"/>
    </xf>
    <xf numFmtId="0" fontId="0" fillId="0" borderId="1" xfId="0" applyBorder="1" applyAlignment="1">
      <alignment horizontal="center" vertical="center" shrinkToFit="1"/>
    </xf>
    <xf numFmtId="0" fontId="15" fillId="0" borderId="0" xfId="0" applyFont="1" applyAlignment="1">
      <alignment horizontal="center" vertical="center" shrinkToFit="1"/>
    </xf>
    <xf numFmtId="0" fontId="43" fillId="0" borderId="0" xfId="0" applyFont="1" applyAlignment="1">
      <alignment horizontal="center" shrinkToFit="1"/>
    </xf>
    <xf numFmtId="0" fontId="43" fillId="0" borderId="0" xfId="0" applyFont="1" applyAlignment="1">
      <alignment horizontal="distributed" shrinkToFit="1"/>
    </xf>
    <xf numFmtId="0" fontId="47" fillId="0" borderId="0" xfId="0" applyFont="1" applyAlignment="1">
      <alignment horizontal="center" vertical="center" shrinkToFit="1"/>
    </xf>
    <xf numFmtId="0" fontId="43" fillId="0" borderId="0" xfId="0" applyFont="1" applyAlignment="1">
      <alignment horizontal="center" vertical="top" shrinkToFit="1"/>
    </xf>
    <xf numFmtId="0" fontId="43" fillId="0" borderId="0" xfId="0" applyFont="1" applyAlignment="1">
      <alignment horizontal="distributed" vertical="top" shrinkToFit="1"/>
    </xf>
    <xf numFmtId="0" fontId="43" fillId="0" borderId="0" xfId="0" applyFont="1" applyAlignment="1">
      <alignment horizontal="left" vertical="center" shrinkToFit="1"/>
    </xf>
    <xf numFmtId="0" fontId="43" fillId="0" borderId="28" xfId="0" applyFont="1" applyBorder="1" applyAlignment="1">
      <alignment horizontal="left" vertical="center" shrinkToFit="1"/>
    </xf>
    <xf numFmtId="0" fontId="43" fillId="0" borderId="97" xfId="0" applyFont="1" applyBorder="1" applyAlignment="1">
      <alignment horizontal="left" vertical="center" shrinkToFit="1"/>
    </xf>
    <xf numFmtId="0" fontId="43" fillId="0" borderId="98" xfId="0" applyFont="1" applyBorder="1" applyAlignment="1">
      <alignment horizontal="left" vertical="center" shrinkToFit="1"/>
    </xf>
    <xf numFmtId="0" fontId="43" fillId="0" borderId="92" xfId="0" applyFont="1" applyBorder="1" applyAlignment="1">
      <alignment horizontal="center" vertical="center" shrinkToFit="1"/>
    </xf>
    <xf numFmtId="0" fontId="43" fillId="0" borderId="93" xfId="0" applyFont="1" applyBorder="1" applyAlignment="1">
      <alignment horizontal="center" vertical="center" shrinkToFit="1"/>
    </xf>
    <xf numFmtId="0" fontId="43" fillId="0" borderId="133" xfId="0" applyFont="1" applyBorder="1" applyAlignment="1">
      <alignment horizontal="center" vertical="center" shrinkToFit="1"/>
    </xf>
    <xf numFmtId="0" fontId="43" fillId="0" borderId="99" xfId="0" applyFont="1" applyBorder="1" applyAlignment="1">
      <alignment horizontal="center" vertical="center" shrinkToFit="1"/>
    </xf>
    <xf numFmtId="0" fontId="43" fillId="0" borderId="117" xfId="0" applyFont="1" applyBorder="1" applyAlignment="1">
      <alignment horizontal="center" vertical="center" shrinkToFit="1"/>
    </xf>
    <xf numFmtId="0" fontId="43" fillId="0" borderId="135" xfId="0" applyFont="1" applyBorder="1" applyAlignment="1">
      <alignment horizontal="center" vertical="center" shrinkToFit="1"/>
    </xf>
    <xf numFmtId="0" fontId="43" fillId="0" borderId="134" xfId="0" applyFont="1" applyBorder="1" applyAlignment="1">
      <alignment horizontal="center" vertical="center" shrinkToFit="1"/>
    </xf>
    <xf numFmtId="0" fontId="43" fillId="0" borderId="47" xfId="0" applyFont="1" applyBorder="1" applyAlignment="1">
      <alignment horizontal="center" vertical="center" shrinkToFit="1"/>
    </xf>
    <xf numFmtId="0" fontId="44" fillId="4" borderId="93" xfId="0" applyFont="1" applyFill="1" applyBorder="1" applyAlignment="1" applyProtection="1">
      <alignment horizontal="center" vertical="center" shrinkToFit="1"/>
      <protection locked="0"/>
    </xf>
    <xf numFmtId="0" fontId="44" fillId="4" borderId="117" xfId="0" applyFont="1" applyFill="1" applyBorder="1" applyAlignment="1" applyProtection="1">
      <alignment horizontal="center" vertical="center" shrinkToFit="1"/>
      <protection locked="0"/>
    </xf>
    <xf numFmtId="0" fontId="44" fillId="5" borderId="93" xfId="0" applyFont="1" applyFill="1" applyBorder="1" applyAlignment="1" applyProtection="1">
      <alignment horizontal="center" vertical="center" shrinkToFit="1"/>
      <protection locked="0"/>
    </xf>
    <xf numFmtId="0" fontId="44" fillId="5" borderId="117" xfId="0" applyFont="1" applyFill="1" applyBorder="1" applyAlignment="1" applyProtection="1">
      <alignment horizontal="center" vertical="center" shrinkToFit="1"/>
      <protection locked="0"/>
    </xf>
    <xf numFmtId="0" fontId="43" fillId="0" borderId="94" xfId="0" applyFont="1" applyBorder="1" applyAlignment="1">
      <alignment horizontal="center" vertical="center" shrinkToFit="1"/>
    </xf>
    <xf numFmtId="0" fontId="43" fillId="0" borderId="136" xfId="0" applyFont="1" applyBorder="1" applyAlignment="1">
      <alignment horizontal="center" vertical="center" shrinkToFit="1"/>
    </xf>
    <xf numFmtId="0" fontId="43" fillId="0" borderId="5" xfId="0" applyFont="1" applyBorder="1" applyAlignment="1">
      <alignment horizontal="center" vertical="center" shrinkToFit="1"/>
    </xf>
    <xf numFmtId="0" fontId="43" fillId="0" borderId="53" xfId="0" applyFont="1" applyBorder="1" applyAlignment="1">
      <alignment horizontal="center" vertical="center" shrinkToFit="1"/>
    </xf>
    <xf numFmtId="0" fontId="43" fillId="0" borderId="37" xfId="0" applyFont="1" applyBorder="1" applyAlignment="1">
      <alignment horizontal="center" vertical="center" shrinkToFit="1"/>
    </xf>
    <xf numFmtId="0" fontId="43" fillId="0" borderId="54" xfId="0" applyFont="1" applyBorder="1" applyAlignment="1">
      <alignment horizontal="center" vertical="center" shrinkToFit="1"/>
    </xf>
    <xf numFmtId="0" fontId="43" fillId="0" borderId="41" xfId="0" applyFont="1" applyBorder="1" applyAlignment="1">
      <alignment horizontal="center" vertical="center" shrinkToFit="1"/>
    </xf>
    <xf numFmtId="0" fontId="43" fillId="0" borderId="42" xfId="0" applyFont="1" applyBorder="1" applyAlignment="1">
      <alignment horizontal="center" vertical="center" shrinkToFit="1"/>
    </xf>
    <xf numFmtId="0" fontId="43" fillId="0" borderId="43" xfId="0" applyFont="1" applyBorder="1" applyAlignment="1">
      <alignment horizontal="center" vertical="center" shrinkToFit="1"/>
    </xf>
    <xf numFmtId="0" fontId="44" fillId="6" borderId="137" xfId="0" applyFont="1" applyFill="1" applyBorder="1" applyAlignment="1" applyProtection="1">
      <alignment horizontal="center" vertical="center" shrinkToFit="1"/>
      <protection locked="0"/>
    </xf>
    <xf numFmtId="0" fontId="44" fillId="6" borderId="93" xfId="0" applyFont="1" applyFill="1" applyBorder="1" applyAlignment="1" applyProtection="1">
      <alignment horizontal="center" vertical="center" shrinkToFit="1"/>
      <protection locked="0"/>
    </xf>
    <xf numFmtId="0" fontId="44" fillId="6" borderId="31" xfId="0" applyFont="1" applyFill="1" applyBorder="1" applyAlignment="1" applyProtection="1">
      <alignment horizontal="center" vertical="center" shrinkToFit="1"/>
      <protection locked="0"/>
    </xf>
    <xf numFmtId="0" fontId="44" fillId="6" borderId="3" xfId="0" applyFont="1" applyFill="1" applyBorder="1" applyAlignment="1" applyProtection="1">
      <alignment horizontal="center" vertical="center" shrinkToFit="1"/>
      <protection locked="0"/>
    </xf>
    <xf numFmtId="0" fontId="44" fillId="5" borderId="0" xfId="0" applyFont="1" applyFill="1" applyAlignment="1" applyProtection="1">
      <alignment horizontal="center" vertical="center" shrinkToFit="1"/>
      <protection locked="0"/>
    </xf>
    <xf numFmtId="0" fontId="44" fillId="5" borderId="3" xfId="0" applyFont="1" applyFill="1" applyBorder="1" applyAlignment="1" applyProtection="1">
      <alignment horizontal="center" vertical="center" shrinkToFit="1"/>
      <protection locked="0"/>
    </xf>
    <xf numFmtId="0" fontId="43" fillId="0" borderId="129" xfId="0" applyFont="1" applyBorder="1" applyAlignment="1">
      <alignment horizontal="center" vertical="center" shrinkToFit="1"/>
    </xf>
    <xf numFmtId="0" fontId="44" fillId="5" borderId="129" xfId="0" applyFont="1" applyFill="1" applyBorder="1" applyAlignment="1" applyProtection="1">
      <alignment horizontal="center" vertical="center" shrinkToFit="1"/>
      <protection locked="0"/>
    </xf>
    <xf numFmtId="0" fontId="43" fillId="0" borderId="28" xfId="0" applyFont="1" applyBorder="1" applyAlignment="1">
      <alignment horizontal="center" vertical="center" shrinkToFit="1"/>
    </xf>
    <xf numFmtId="0" fontId="43" fillId="0" borderId="4" xfId="0" applyFont="1" applyBorder="1" applyAlignment="1">
      <alignment horizontal="center" vertical="center" shrinkToFit="1"/>
    </xf>
    <xf numFmtId="0" fontId="43" fillId="0" borderId="44" xfId="0" applyFont="1" applyBorder="1" applyAlignment="1">
      <alignment horizontal="center" vertical="center" shrinkToFit="1"/>
    </xf>
    <xf numFmtId="0" fontId="43" fillId="0" borderId="45" xfId="0" applyFont="1" applyBorder="1" applyAlignment="1">
      <alignment horizontal="center" vertical="center" shrinkToFit="1"/>
    </xf>
    <xf numFmtId="0" fontId="43" fillId="0" borderId="46" xfId="0" applyFont="1" applyBorder="1" applyAlignment="1">
      <alignment horizontal="center" vertical="center" shrinkToFit="1"/>
    </xf>
    <xf numFmtId="0" fontId="44" fillId="0" borderId="7" xfId="0" applyFont="1" applyBorder="1" applyAlignment="1">
      <alignment horizontal="center" vertical="center" shrinkToFit="1"/>
    </xf>
    <xf numFmtId="0" fontId="44" fillId="0" borderId="1" xfId="0" applyFont="1" applyBorder="1" applyAlignment="1">
      <alignment horizontal="center" vertical="center" shrinkToFit="1"/>
    </xf>
    <xf numFmtId="0" fontId="44" fillId="0" borderId="138" xfId="0" applyFont="1" applyBorder="1" applyAlignment="1">
      <alignment horizontal="center" vertical="center" shrinkToFit="1"/>
    </xf>
    <xf numFmtId="0" fontId="44" fillId="0" borderId="0" xfId="0" applyFont="1" applyAlignment="1">
      <alignment horizontal="center" vertical="center" shrinkToFit="1"/>
    </xf>
    <xf numFmtId="0" fontId="44" fillId="0" borderId="118" xfId="0" applyFont="1" applyBorder="1" applyAlignment="1">
      <alignment horizontal="center" vertical="center" shrinkToFit="1"/>
    </xf>
    <xf numFmtId="0" fontId="44" fillId="0" borderId="117" xfId="0" applyFont="1" applyBorder="1" applyAlignment="1">
      <alignment horizontal="center" vertical="center" shrinkToFit="1"/>
    </xf>
    <xf numFmtId="0" fontId="44" fillId="5" borderId="1" xfId="0" applyFont="1" applyFill="1" applyBorder="1" applyAlignment="1" applyProtection="1">
      <alignment horizontal="center" vertical="center" shrinkToFit="1"/>
      <protection locked="0"/>
    </xf>
    <xf numFmtId="0" fontId="43" fillId="0" borderId="29" xfId="0" applyFont="1" applyBorder="1" applyAlignment="1">
      <alignment horizontal="center" vertical="center" shrinkToFit="1"/>
    </xf>
    <xf numFmtId="0" fontId="43" fillId="0" borderId="22" xfId="0" applyFont="1" applyBorder="1" applyAlignment="1">
      <alignment horizontal="center" vertical="center" shrinkToFit="1"/>
    </xf>
    <xf numFmtId="0" fontId="43" fillId="0" borderId="24" xfId="0" applyFont="1" applyBorder="1" applyAlignment="1">
      <alignment horizontal="center" vertical="center" shrinkToFit="1"/>
    </xf>
    <xf numFmtId="0" fontId="43" fillId="0" borderId="8" xfId="0" applyFont="1" applyBorder="1" applyAlignment="1">
      <alignment horizontal="center" vertical="center" shrinkToFit="1"/>
    </xf>
    <xf numFmtId="0" fontId="43" fillId="0" borderId="26" xfId="0" applyFont="1" applyBorder="1" applyAlignment="1">
      <alignment horizontal="center" vertical="center" shrinkToFit="1"/>
    </xf>
    <xf numFmtId="0" fontId="44" fillId="0" borderId="3" xfId="0" applyFont="1" applyBorder="1" applyAlignment="1">
      <alignment horizontal="center" vertical="center" shrinkToFit="1"/>
    </xf>
    <xf numFmtId="0" fontId="44" fillId="5" borderId="1" xfId="0" applyFont="1" applyFill="1" applyBorder="1" applyAlignment="1">
      <alignment horizontal="center" vertical="center" shrinkToFit="1"/>
    </xf>
    <xf numFmtId="0" fontId="44" fillId="5" borderId="3" xfId="0" applyFont="1" applyFill="1" applyBorder="1" applyAlignment="1">
      <alignment horizontal="center" vertical="center" shrinkToFit="1"/>
    </xf>
    <xf numFmtId="0" fontId="43" fillId="0" borderId="23" xfId="0" applyFont="1" applyBorder="1" applyAlignment="1">
      <alignment horizontal="center" vertical="center" shrinkToFit="1"/>
    </xf>
    <xf numFmtId="0" fontId="43" fillId="0" borderId="21" xfId="0" applyFont="1" applyBorder="1" applyAlignment="1">
      <alignment horizontal="center" vertical="center" wrapText="1" shrinkToFit="1"/>
    </xf>
    <xf numFmtId="0" fontId="43" fillId="0" borderId="129" xfId="0" applyFont="1" applyBorder="1" applyAlignment="1">
      <alignment horizontal="center" vertical="center" wrapText="1" shrinkToFit="1"/>
    </xf>
    <xf numFmtId="0" fontId="43" fillId="0" borderId="113" xfId="0" applyFont="1" applyBorder="1" applyAlignment="1">
      <alignment horizontal="center" vertical="center" wrapText="1" shrinkToFit="1"/>
    </xf>
    <xf numFmtId="0" fontId="43" fillId="0" borderId="5" xfId="0" applyFont="1" applyBorder="1" applyAlignment="1">
      <alignment horizontal="center" vertical="center" wrapText="1" shrinkToFit="1"/>
    </xf>
    <xf numFmtId="0" fontId="43" fillId="0" borderId="0" xfId="0" applyFont="1" applyAlignment="1">
      <alignment horizontal="center" vertical="center" wrapText="1" shrinkToFit="1"/>
    </xf>
    <xf numFmtId="0" fontId="43" fillId="0" borderId="22" xfId="0" applyFont="1" applyBorder="1" applyAlignment="1">
      <alignment horizontal="center" vertical="center" wrapText="1" shrinkToFit="1"/>
    </xf>
    <xf numFmtId="0" fontId="43" fillId="0" borderId="99" xfId="0" applyFont="1" applyBorder="1" applyAlignment="1">
      <alignment horizontal="center" vertical="center" wrapText="1" shrinkToFit="1"/>
    </xf>
    <xf numFmtId="0" fontId="43" fillId="0" borderId="117" xfId="0" applyFont="1" applyBorder="1" applyAlignment="1">
      <alignment horizontal="center" vertical="center" wrapText="1" shrinkToFit="1"/>
    </xf>
    <xf numFmtId="0" fontId="43" fillId="0" borderId="135" xfId="0" applyFont="1" applyBorder="1" applyAlignment="1">
      <alignment horizontal="center" vertical="center" wrapText="1" shrinkToFit="1"/>
    </xf>
    <xf numFmtId="0" fontId="42" fillId="0" borderId="32" xfId="0" applyFont="1" applyBorder="1" applyAlignment="1">
      <alignment horizontal="center" vertical="center" wrapText="1" shrinkToFit="1"/>
    </xf>
    <xf numFmtId="0" fontId="42" fillId="0" borderId="33" xfId="0" applyFont="1" applyBorder="1" applyAlignment="1">
      <alignment horizontal="center" vertical="center" shrinkToFit="1"/>
    </xf>
    <xf numFmtId="0" fontId="42" fillId="0" borderId="34" xfId="0" applyFont="1" applyBorder="1" applyAlignment="1">
      <alignment horizontal="center" vertical="center" shrinkToFit="1"/>
    </xf>
    <xf numFmtId="0" fontId="42" fillId="0" borderId="35" xfId="0" applyFont="1" applyBorder="1" applyAlignment="1">
      <alignment horizontal="center" vertical="center" shrinkToFit="1"/>
    </xf>
    <xf numFmtId="0" fontId="48" fillId="5" borderId="130" xfId="0" applyFont="1" applyFill="1" applyBorder="1" applyAlignment="1" applyProtection="1">
      <alignment horizontal="left" vertical="center" shrinkToFit="1"/>
      <protection locked="0"/>
    </xf>
    <xf numFmtId="0" fontId="48" fillId="5" borderId="129" xfId="0" applyFont="1" applyFill="1" applyBorder="1" applyAlignment="1" applyProtection="1">
      <alignment horizontal="left" vertical="center" shrinkToFit="1"/>
      <protection locked="0"/>
    </xf>
    <xf numFmtId="0" fontId="48" fillId="5" borderId="131" xfId="0" applyFont="1" applyFill="1" applyBorder="1" applyAlignment="1" applyProtection="1">
      <alignment horizontal="left" vertical="center" shrinkToFit="1"/>
      <protection locked="0"/>
    </xf>
    <xf numFmtId="0" fontId="48" fillId="5" borderId="31" xfId="0" applyFont="1" applyFill="1" applyBorder="1" applyAlignment="1" applyProtection="1">
      <alignment horizontal="left" vertical="center" shrinkToFit="1"/>
      <protection locked="0"/>
    </xf>
    <xf numFmtId="0" fontId="48" fillId="5" borderId="3" xfId="0" applyFont="1" applyFill="1" applyBorder="1" applyAlignment="1" applyProtection="1">
      <alignment horizontal="left" vertical="center" shrinkToFit="1"/>
      <protection locked="0"/>
    </xf>
    <xf numFmtId="0" fontId="48" fillId="5" borderId="4" xfId="0" applyFont="1" applyFill="1" applyBorder="1" applyAlignment="1" applyProtection="1">
      <alignment horizontal="left" vertical="center" shrinkToFit="1"/>
      <protection locked="0"/>
    </xf>
    <xf numFmtId="0" fontId="43" fillId="0" borderId="25" xfId="0" applyFont="1" applyBorder="1" applyAlignment="1">
      <alignment horizontal="center" vertical="center" shrinkToFit="1"/>
    </xf>
    <xf numFmtId="0" fontId="43" fillId="0" borderId="128" xfId="0" applyFont="1" applyBorder="1" applyAlignment="1">
      <alignment horizontal="center" vertical="center" shrinkToFit="1"/>
    </xf>
    <xf numFmtId="0" fontId="43" fillId="0" borderId="20" xfId="0" applyFont="1" applyBorder="1" applyAlignment="1">
      <alignment horizontal="center" vertical="center" shrinkToFit="1"/>
    </xf>
    <xf numFmtId="0" fontId="18" fillId="5" borderId="7" xfId="0" applyFont="1" applyFill="1" applyBorder="1" applyAlignment="1" applyProtection="1">
      <alignment horizontal="left" vertical="center" shrinkToFit="1"/>
      <protection locked="0"/>
    </xf>
    <xf numFmtId="0" fontId="18" fillId="5" borderId="1" xfId="0" applyFont="1" applyFill="1" applyBorder="1" applyAlignment="1" applyProtection="1">
      <alignment horizontal="left" vertical="center" shrinkToFit="1"/>
      <protection locked="0"/>
    </xf>
    <xf numFmtId="0" fontId="18" fillId="5" borderId="23" xfId="0" applyFont="1" applyFill="1" applyBorder="1" applyAlignment="1" applyProtection="1">
      <alignment horizontal="left" vertical="center" shrinkToFit="1"/>
      <protection locked="0"/>
    </xf>
    <xf numFmtId="0" fontId="18" fillId="5" borderId="138" xfId="0" applyFont="1" applyFill="1" applyBorder="1" applyAlignment="1" applyProtection="1">
      <alignment horizontal="left" vertical="center" shrinkToFit="1"/>
      <protection locked="0"/>
    </xf>
    <xf numFmtId="0" fontId="18" fillId="5" borderId="0" xfId="0" applyFont="1" applyFill="1" applyAlignment="1" applyProtection="1">
      <alignment horizontal="left" vertical="center" shrinkToFit="1"/>
      <protection locked="0"/>
    </xf>
    <xf numFmtId="0" fontId="18" fillId="5" borderId="28" xfId="0" applyFont="1" applyFill="1" applyBorder="1" applyAlignment="1" applyProtection="1">
      <alignment horizontal="left" vertical="center" shrinkToFit="1"/>
      <protection locked="0"/>
    </xf>
    <xf numFmtId="0" fontId="18" fillId="5" borderId="31" xfId="0" applyFont="1" applyFill="1" applyBorder="1" applyAlignment="1" applyProtection="1">
      <alignment horizontal="left" vertical="center" shrinkToFit="1"/>
      <protection locked="0"/>
    </xf>
    <xf numFmtId="0" fontId="18" fillId="5" borderId="3" xfId="0" applyFont="1" applyFill="1" applyBorder="1" applyAlignment="1" applyProtection="1">
      <alignment horizontal="left" vertical="center" shrinkToFit="1"/>
      <protection locked="0"/>
    </xf>
    <xf numFmtId="0" fontId="18" fillId="5" borderId="4" xfId="0" applyFont="1" applyFill="1" applyBorder="1" applyAlignment="1" applyProtection="1">
      <alignment horizontal="left" vertical="center" shrinkToFit="1"/>
      <protection locked="0"/>
    </xf>
    <xf numFmtId="0" fontId="43" fillId="0" borderId="34" xfId="0" applyFont="1" applyBorder="1" applyAlignment="1">
      <alignment horizontal="center" vertical="center" wrapText="1" shrinkToFit="1"/>
    </xf>
    <xf numFmtId="0" fontId="43" fillId="0" borderId="35" xfId="0" applyFont="1" applyBorder="1" applyAlignment="1">
      <alignment horizontal="center" vertical="center" shrinkToFit="1"/>
    </xf>
    <xf numFmtId="0" fontId="43" fillId="0" borderId="34" xfId="0" applyFont="1" applyBorder="1" applyAlignment="1">
      <alignment horizontal="center" vertical="center" shrinkToFit="1"/>
    </xf>
    <xf numFmtId="0" fontId="65" fillId="0" borderId="7" xfId="0" applyFont="1" applyBorder="1" applyAlignment="1">
      <alignment horizontal="center" vertical="center" shrinkToFit="1"/>
    </xf>
    <xf numFmtId="0" fontId="41" fillId="0" borderId="1" xfId="0" applyFont="1" applyBorder="1" applyAlignment="1">
      <alignment horizontal="center" vertical="center" shrinkToFit="1"/>
    </xf>
    <xf numFmtId="49" fontId="50" fillId="0" borderId="1" xfId="0" applyNumberFormat="1" applyFont="1" applyBorder="1" applyAlignment="1" applyProtection="1">
      <alignment horizontal="center" vertical="center"/>
      <protection locked="0"/>
    </xf>
    <xf numFmtId="49" fontId="50" fillId="0" borderId="23" xfId="0" applyNumberFormat="1" applyFont="1" applyBorder="1" applyAlignment="1" applyProtection="1">
      <alignment horizontal="center" vertical="center"/>
      <protection locked="0"/>
    </xf>
    <xf numFmtId="0" fontId="43" fillId="0" borderId="70" xfId="0" applyFont="1" applyBorder="1" applyAlignment="1">
      <alignment horizontal="center" vertical="center" shrinkToFit="1"/>
    </xf>
    <xf numFmtId="0" fontId="43" fillId="0" borderId="71" xfId="0" applyFont="1" applyBorder="1" applyAlignment="1">
      <alignment horizontal="center" vertical="center" shrinkToFit="1"/>
    </xf>
    <xf numFmtId="0" fontId="50" fillId="5" borderId="1" xfId="0" applyFont="1" applyFill="1" applyBorder="1" applyAlignment="1" applyProtection="1">
      <alignment horizontal="center" vertical="center" shrinkToFit="1"/>
      <protection locked="0"/>
    </xf>
    <xf numFmtId="0" fontId="44" fillId="4" borderId="7" xfId="0" applyFont="1" applyFill="1" applyBorder="1" applyAlignment="1" applyProtection="1">
      <alignment horizontal="center" vertical="center" shrinkToFit="1"/>
      <protection locked="0"/>
    </xf>
    <xf numFmtId="0" fontId="44" fillId="4" borderId="1" xfId="0" applyFont="1" applyFill="1" applyBorder="1" applyAlignment="1" applyProtection="1">
      <alignment horizontal="center" vertical="center" shrinkToFit="1"/>
      <protection locked="0"/>
    </xf>
    <xf numFmtId="0" fontId="44" fillId="4" borderId="29" xfId="0" applyFont="1" applyFill="1" applyBorder="1" applyAlignment="1" applyProtection="1">
      <alignment horizontal="center" vertical="center" shrinkToFit="1"/>
      <protection locked="0"/>
    </xf>
    <xf numFmtId="0" fontId="44" fillId="4" borderId="118" xfId="0" applyFont="1" applyFill="1" applyBorder="1" applyAlignment="1" applyProtection="1">
      <alignment horizontal="center" vertical="center" shrinkToFit="1"/>
      <protection locked="0"/>
    </xf>
    <xf numFmtId="0" fontId="44" fillId="4" borderId="159" xfId="0" applyFont="1" applyFill="1" applyBorder="1" applyAlignment="1" applyProtection="1">
      <alignment horizontal="center" vertical="center" shrinkToFit="1"/>
      <protection locked="0"/>
    </xf>
    <xf numFmtId="0" fontId="44" fillId="4" borderId="24" xfId="0" applyFont="1" applyFill="1" applyBorder="1" applyAlignment="1" applyProtection="1">
      <alignment horizontal="center" vertical="center" shrinkToFit="1"/>
      <protection locked="0"/>
    </xf>
    <xf numFmtId="0" fontId="44" fillId="4" borderId="23" xfId="0" applyFont="1" applyFill="1" applyBorder="1" applyAlignment="1" applyProtection="1">
      <alignment horizontal="center" vertical="center" shrinkToFit="1"/>
      <protection locked="0"/>
    </xf>
    <xf numFmtId="0" fontId="44" fillId="4" borderId="47" xfId="0" applyFont="1" applyFill="1" applyBorder="1" applyAlignment="1" applyProtection="1">
      <alignment horizontal="center" vertical="center" shrinkToFit="1"/>
      <protection locked="0"/>
    </xf>
    <xf numFmtId="0" fontId="44" fillId="4" borderId="136" xfId="0" applyFont="1" applyFill="1" applyBorder="1" applyAlignment="1" applyProtection="1">
      <alignment horizontal="center" vertical="center" shrinkToFit="1"/>
      <protection locked="0"/>
    </xf>
    <xf numFmtId="0" fontId="43" fillId="0" borderId="21" xfId="0" applyFont="1" applyBorder="1" applyAlignment="1">
      <alignment horizontal="center" vertical="center" wrapText="1"/>
    </xf>
    <xf numFmtId="0" fontId="43" fillId="0" borderId="129" xfId="0" applyFont="1" applyBorder="1" applyAlignment="1">
      <alignment horizontal="center" vertical="center" wrapText="1"/>
    </xf>
    <xf numFmtId="0" fontId="43" fillId="0" borderId="113" xfId="0" applyFont="1" applyBorder="1" applyAlignment="1">
      <alignment horizontal="center" vertical="center" wrapText="1"/>
    </xf>
    <xf numFmtId="0" fontId="43" fillId="0" borderId="5" xfId="0" applyFont="1" applyBorder="1" applyAlignment="1">
      <alignment horizontal="center" vertical="center" wrapText="1"/>
    </xf>
    <xf numFmtId="0" fontId="43" fillId="0" borderId="0" xfId="0" applyFont="1" applyAlignment="1">
      <alignment horizontal="center" vertical="center" wrapText="1"/>
    </xf>
    <xf numFmtId="0" fontId="43" fillId="0" borderId="22" xfId="0" applyFont="1" applyBorder="1" applyAlignment="1">
      <alignment horizontal="center" vertical="center" wrapText="1"/>
    </xf>
    <xf numFmtId="0" fontId="49" fillId="0" borderId="27" xfId="0" applyFont="1" applyBorder="1" applyAlignment="1">
      <alignment horizontal="center" vertical="center" shrinkToFit="1"/>
    </xf>
    <xf numFmtId="0" fontId="49" fillId="0" borderId="129" xfId="0" applyFont="1" applyBorder="1" applyAlignment="1">
      <alignment horizontal="center" vertical="center" shrinkToFit="1"/>
    </xf>
    <xf numFmtId="0" fontId="49" fillId="0" borderId="104" xfId="0" applyFont="1" applyBorder="1" applyAlignment="1">
      <alignment horizontal="center" vertical="center" shrinkToFit="1"/>
    </xf>
    <xf numFmtId="0" fontId="0" fillId="5" borderId="75" xfId="0" applyFill="1" applyBorder="1" applyAlignment="1">
      <alignment horizontal="left" vertical="center" shrinkToFit="1"/>
    </xf>
    <xf numFmtId="0" fontId="0" fillId="5" borderId="76" xfId="0" applyFill="1" applyBorder="1" applyAlignment="1">
      <alignment horizontal="left" vertical="center" shrinkToFit="1"/>
    </xf>
    <xf numFmtId="0" fontId="0" fillId="5" borderId="49" xfId="0" applyFill="1" applyBorder="1" applyAlignment="1">
      <alignment horizontal="left" vertical="center" shrinkToFit="1"/>
    </xf>
    <xf numFmtId="0" fontId="41" fillId="0" borderId="78" xfId="0" applyFont="1" applyBorder="1" applyAlignment="1">
      <alignment horizontal="left" vertical="center" wrapText="1"/>
    </xf>
    <xf numFmtId="0" fontId="41" fillId="0" borderId="76" xfId="0" applyFont="1" applyBorder="1" applyAlignment="1">
      <alignment horizontal="left" vertical="center" wrapText="1"/>
    </xf>
    <xf numFmtId="0" fontId="41" fillId="0" borderId="77" xfId="0" applyFont="1" applyBorder="1" applyAlignment="1">
      <alignment horizontal="left" vertical="center" wrapText="1"/>
    </xf>
    <xf numFmtId="0" fontId="49" fillId="0" borderId="24" xfId="0" applyFont="1" applyBorder="1" applyAlignment="1">
      <alignment horizontal="center" vertical="center" shrinkToFit="1"/>
    </xf>
    <xf numFmtId="0" fontId="49" fillId="0" borderId="1" xfId="0" applyFont="1" applyBorder="1" applyAlignment="1">
      <alignment horizontal="center" vertical="center" shrinkToFit="1"/>
    </xf>
    <xf numFmtId="0" fontId="49" fillId="0" borderId="25" xfId="0" applyFont="1" applyBorder="1" applyAlignment="1">
      <alignment horizontal="center" vertical="center" shrinkToFit="1"/>
    </xf>
    <xf numFmtId="0" fontId="16" fillId="5" borderId="73" xfId="0" applyFont="1" applyFill="1" applyBorder="1" applyAlignment="1">
      <alignment horizontal="left" vertical="center" shrinkToFit="1"/>
    </xf>
    <xf numFmtId="0" fontId="16" fillId="5" borderId="45" xfId="0" applyFont="1" applyFill="1" applyBorder="1" applyAlignment="1">
      <alignment horizontal="left" vertical="center" shrinkToFit="1"/>
    </xf>
    <xf numFmtId="0" fontId="16" fillId="5" borderId="79" xfId="0" applyFont="1" applyFill="1" applyBorder="1" applyAlignment="1">
      <alignment horizontal="left" vertical="center" shrinkToFit="1"/>
    </xf>
    <xf numFmtId="0" fontId="41" fillId="0" borderId="44" xfId="0" applyFont="1" applyBorder="1" applyAlignment="1">
      <alignment horizontal="left" vertical="center" wrapText="1"/>
    </xf>
    <xf numFmtId="0" fontId="41" fillId="0" borderId="45" xfId="0" applyFont="1" applyBorder="1" applyAlignment="1">
      <alignment horizontal="left" vertical="center" wrapText="1"/>
    </xf>
    <xf numFmtId="0" fontId="41" fillId="0" borderId="72" xfId="0" applyFont="1" applyBorder="1" applyAlignment="1">
      <alignment horizontal="left" vertical="center" wrapText="1"/>
    </xf>
    <xf numFmtId="0" fontId="43" fillId="0" borderId="21" xfId="0" applyFont="1" applyBorder="1" applyAlignment="1">
      <alignment horizontal="center" vertical="center" shrinkToFit="1"/>
    </xf>
    <xf numFmtId="0" fontId="42" fillId="0" borderId="27" xfId="0" applyFont="1" applyBorder="1" applyAlignment="1">
      <alignment horizontal="center" vertical="center" shrinkToFit="1"/>
    </xf>
    <xf numFmtId="0" fontId="43" fillId="0" borderId="129" xfId="0" applyFont="1" applyBorder="1" applyAlignment="1">
      <alignment horizontal="center" vertical="center"/>
    </xf>
    <xf numFmtId="0" fontId="43" fillId="0" borderId="104" xfId="0" applyFont="1" applyBorder="1" applyAlignment="1">
      <alignment horizontal="center" vertical="center"/>
    </xf>
    <xf numFmtId="0" fontId="43" fillId="0" borderId="20" xfId="0" applyFont="1" applyBorder="1" applyAlignment="1">
      <alignment horizontal="center" vertical="center"/>
    </xf>
    <xf numFmtId="0" fontId="48" fillId="4" borderId="130" xfId="0" applyFont="1" applyFill="1" applyBorder="1" applyAlignment="1" applyProtection="1">
      <alignment horizontal="left" vertical="center" shrinkToFit="1"/>
      <protection locked="0"/>
    </xf>
    <xf numFmtId="0" fontId="48" fillId="4" borderId="129" xfId="0" applyFont="1" applyFill="1" applyBorder="1" applyAlignment="1" applyProtection="1">
      <alignment horizontal="left" vertical="center" shrinkToFit="1"/>
      <protection locked="0"/>
    </xf>
    <xf numFmtId="0" fontId="48" fillId="4" borderId="113" xfId="0" applyFont="1" applyFill="1" applyBorder="1" applyAlignment="1" applyProtection="1">
      <alignment horizontal="left" vertical="center" shrinkToFit="1"/>
      <protection locked="0"/>
    </xf>
    <xf numFmtId="0" fontId="48" fillId="4" borderId="31" xfId="0" applyFont="1" applyFill="1" applyBorder="1" applyAlignment="1" applyProtection="1">
      <alignment horizontal="left" vertical="center" shrinkToFit="1"/>
      <protection locked="0"/>
    </xf>
    <xf numFmtId="0" fontId="48" fillId="4" borderId="3" xfId="0" applyFont="1" applyFill="1" applyBorder="1" applyAlignment="1" applyProtection="1">
      <alignment horizontal="left" vertical="center" shrinkToFit="1"/>
      <protection locked="0"/>
    </xf>
    <xf numFmtId="0" fontId="48" fillId="4" borderId="30" xfId="0" applyFont="1" applyFill="1" applyBorder="1" applyAlignment="1" applyProtection="1">
      <alignment horizontal="left" vertical="center" shrinkToFit="1"/>
      <protection locked="0"/>
    </xf>
    <xf numFmtId="0" fontId="43" fillId="0" borderId="27" xfId="0" applyFont="1" applyBorder="1" applyAlignment="1">
      <alignment horizontal="center" vertical="center" textRotation="255" shrinkToFit="1"/>
    </xf>
    <xf numFmtId="0" fontId="43" fillId="0" borderId="113" xfId="0" applyFont="1" applyBorder="1" applyAlignment="1">
      <alignment horizontal="center" vertical="center" textRotation="255" shrinkToFit="1"/>
    </xf>
    <xf numFmtId="0" fontId="43" fillId="0" borderId="8" xfId="0" applyFont="1" applyBorder="1" applyAlignment="1">
      <alignment horizontal="center" vertical="center" textRotation="255" shrinkToFit="1"/>
    </xf>
    <xf numFmtId="0" fontId="43" fillId="0" borderId="22" xfId="0" applyFont="1" applyBorder="1" applyAlignment="1">
      <alignment horizontal="center" vertical="center" textRotation="255" shrinkToFit="1"/>
    </xf>
    <xf numFmtId="0" fontId="43" fillId="0" borderId="26" xfId="0" applyFont="1" applyBorder="1" applyAlignment="1">
      <alignment horizontal="center" vertical="center" textRotation="255" shrinkToFit="1"/>
    </xf>
    <xf numFmtId="0" fontId="43" fillId="0" borderId="30" xfId="0" applyFont="1" applyBorder="1" applyAlignment="1">
      <alignment horizontal="center" vertical="center" textRotation="255" shrinkToFit="1"/>
    </xf>
    <xf numFmtId="0" fontId="44" fillId="6" borderId="27" xfId="0" applyFont="1" applyFill="1" applyBorder="1" applyAlignment="1" applyProtection="1">
      <alignment horizontal="center" vertical="center" shrinkToFit="1"/>
      <protection locked="0"/>
    </xf>
    <xf numFmtId="0" fontId="44" fillId="6" borderId="129" xfId="0" applyFont="1" applyFill="1" applyBorder="1" applyAlignment="1" applyProtection="1">
      <alignment horizontal="center" vertical="center" shrinkToFit="1"/>
      <protection locked="0"/>
    </xf>
    <xf numFmtId="0" fontId="44" fillId="6" borderId="8" xfId="0" applyFont="1" applyFill="1" applyBorder="1" applyAlignment="1" applyProtection="1">
      <alignment horizontal="center" vertical="center" shrinkToFit="1"/>
      <protection locked="0"/>
    </xf>
    <xf numFmtId="0" fontId="44" fillId="6" borderId="0" xfId="0" applyFont="1" applyFill="1" applyAlignment="1" applyProtection="1">
      <alignment horizontal="center" vertical="center" shrinkToFit="1"/>
      <protection locked="0"/>
    </xf>
    <xf numFmtId="0" fontId="44" fillId="6" borderId="26" xfId="0" applyFont="1" applyFill="1" applyBorder="1" applyAlignment="1" applyProtection="1">
      <alignment horizontal="center" vertical="center" shrinkToFit="1"/>
      <protection locked="0"/>
    </xf>
    <xf numFmtId="0" fontId="44" fillId="4" borderId="129" xfId="0" applyFont="1" applyFill="1" applyBorder="1" applyAlignment="1" applyProtection="1">
      <alignment horizontal="center" vertical="center" shrinkToFit="1"/>
      <protection locked="0"/>
    </xf>
    <xf numFmtId="0" fontId="44" fillId="4" borderId="0" xfId="0" applyFont="1" applyFill="1" applyAlignment="1" applyProtection="1">
      <alignment horizontal="center" vertical="center" shrinkToFit="1"/>
      <protection locked="0"/>
    </xf>
    <xf numFmtId="0" fontId="44" fillId="4" borderId="3" xfId="0" applyFont="1" applyFill="1" applyBorder="1" applyAlignment="1" applyProtection="1">
      <alignment horizontal="center" vertical="center" shrinkToFit="1"/>
      <protection locked="0"/>
    </xf>
    <xf numFmtId="0" fontId="43" fillId="0" borderId="113" xfId="0" applyFont="1" applyBorder="1" applyAlignment="1">
      <alignment horizontal="center" vertical="center" shrinkToFit="1"/>
    </xf>
    <xf numFmtId="0" fontId="43" fillId="0" borderId="30" xfId="0" applyFont="1" applyBorder="1" applyAlignment="1">
      <alignment horizontal="center" vertical="center" shrinkToFit="1"/>
    </xf>
    <xf numFmtId="0" fontId="42" fillId="0" borderId="74" xfId="0" applyFont="1" applyBorder="1" applyAlignment="1">
      <alignment horizontal="center" vertical="center" textRotation="255" shrinkToFit="1"/>
    </xf>
    <xf numFmtId="0" fontId="42" fillId="0" borderId="38" xfId="0" applyFont="1" applyBorder="1" applyAlignment="1">
      <alignment horizontal="center" vertical="center" textRotation="255" shrinkToFit="1"/>
    </xf>
    <xf numFmtId="0" fontId="42" fillId="0" borderId="39" xfId="0" applyFont="1" applyBorder="1" applyAlignment="1">
      <alignment horizontal="center" vertical="center" textRotation="255" shrinkToFit="1"/>
    </xf>
    <xf numFmtId="0" fontId="44" fillId="6" borderId="131" xfId="0" applyFont="1" applyFill="1" applyBorder="1" applyAlignment="1" applyProtection="1">
      <alignment horizontal="center" vertical="center" shrinkToFit="1"/>
      <protection locked="0"/>
    </xf>
    <xf numFmtId="0" fontId="44" fillId="6" borderId="28" xfId="0" applyFont="1" applyFill="1" applyBorder="1" applyAlignment="1" applyProtection="1">
      <alignment horizontal="center" vertical="center" shrinkToFit="1"/>
      <protection locked="0"/>
    </xf>
    <xf numFmtId="0" fontId="44" fillId="6" borderId="4" xfId="0" applyFont="1" applyFill="1" applyBorder="1" applyAlignment="1" applyProtection="1">
      <alignment horizontal="center" vertical="center" shrinkToFit="1"/>
      <protection locked="0"/>
    </xf>
    <xf numFmtId="0" fontId="18" fillId="4" borderId="0" xfId="0" applyFont="1" applyFill="1" applyAlignment="1" applyProtection="1">
      <alignment horizontal="left" vertical="center" shrinkToFit="1"/>
      <protection locked="0"/>
    </xf>
    <xf numFmtId="0" fontId="18" fillId="4" borderId="22" xfId="0" applyFont="1" applyFill="1" applyBorder="1" applyAlignment="1" applyProtection="1">
      <alignment horizontal="left" vertical="center" shrinkToFit="1"/>
      <protection locked="0"/>
    </xf>
    <xf numFmtId="0" fontId="18" fillId="4" borderId="3" xfId="0" applyFont="1" applyFill="1" applyBorder="1" applyAlignment="1" applyProtection="1">
      <alignment horizontal="left" vertical="center" shrinkToFit="1"/>
      <protection locked="0"/>
    </xf>
    <xf numFmtId="0" fontId="18" fillId="4" borderId="30" xfId="0" applyFont="1" applyFill="1" applyBorder="1" applyAlignment="1" applyProtection="1">
      <alignment horizontal="left" vertical="center" shrinkToFit="1"/>
      <protection locked="0"/>
    </xf>
    <xf numFmtId="0" fontId="44" fillId="4" borderId="26" xfId="0" applyFont="1" applyFill="1" applyBorder="1" applyAlignment="1" applyProtection="1">
      <alignment horizontal="center" vertical="center" shrinkToFit="1"/>
      <protection locked="0"/>
    </xf>
    <xf numFmtId="0" fontId="44" fillId="4" borderId="30" xfId="0" applyFont="1" applyFill="1" applyBorder="1" applyAlignment="1" applyProtection="1">
      <alignment horizontal="center" vertical="center" shrinkToFit="1"/>
      <protection locked="0"/>
    </xf>
    <xf numFmtId="0" fontId="43" fillId="0" borderId="28" xfId="0" applyFont="1" applyBorder="1" applyAlignment="1">
      <alignment vertical="center" shrinkToFit="1"/>
    </xf>
    <xf numFmtId="0" fontId="43" fillId="0" borderId="136" xfId="0" applyFont="1" applyBorder="1" applyAlignment="1">
      <alignment vertical="center" shrinkToFit="1"/>
    </xf>
    <xf numFmtId="0" fontId="54" fillId="0" borderId="24" xfId="0" applyFont="1" applyBorder="1" applyAlignment="1">
      <alignment horizontal="center" vertical="center" shrinkToFit="1"/>
    </xf>
    <xf numFmtId="0" fontId="54" fillId="0" borderId="1" xfId="0" applyFont="1" applyBorder="1" applyAlignment="1">
      <alignment horizontal="center" vertical="center" shrinkToFit="1"/>
    </xf>
    <xf numFmtId="0" fontId="54" fillId="0" borderId="25" xfId="0" applyFont="1" applyBorder="1" applyAlignment="1">
      <alignment horizontal="center" vertical="center" shrinkToFit="1"/>
    </xf>
    <xf numFmtId="0" fontId="48" fillId="6" borderId="50" xfId="0" applyFont="1" applyFill="1" applyBorder="1" applyAlignment="1" applyProtection="1">
      <alignment horizontal="center" vertical="center" shrinkToFit="1"/>
      <protection locked="0"/>
    </xf>
    <xf numFmtId="0" fontId="48" fillId="6" borderId="42" xfId="0" applyFont="1" applyFill="1" applyBorder="1" applyAlignment="1" applyProtection="1">
      <alignment horizontal="center" vertical="center" shrinkToFit="1"/>
      <protection locked="0"/>
    </xf>
    <xf numFmtId="0" fontId="48" fillId="4" borderId="42" xfId="0" applyFont="1" applyFill="1" applyBorder="1" applyAlignment="1" applyProtection="1">
      <alignment horizontal="center" vertical="center" shrinkToFit="1"/>
      <protection locked="0"/>
    </xf>
    <xf numFmtId="0" fontId="43" fillId="0" borderId="41" xfId="0" applyFont="1" applyBorder="1" applyAlignment="1">
      <alignment horizontal="center" vertical="center" wrapText="1" shrinkToFit="1"/>
    </xf>
    <xf numFmtId="0" fontId="44" fillId="4" borderId="1" xfId="0" applyFont="1" applyFill="1" applyBorder="1" applyAlignment="1" applyProtection="1">
      <alignment horizontal="right" vertical="center" shrinkToFit="1"/>
      <protection locked="0"/>
    </xf>
    <xf numFmtId="0" fontId="44" fillId="4" borderId="117" xfId="0" applyFont="1" applyFill="1" applyBorder="1" applyAlignment="1" applyProtection="1">
      <alignment horizontal="right" vertical="center" shrinkToFit="1"/>
      <protection locked="0"/>
    </xf>
    <xf numFmtId="0" fontId="43" fillId="0" borderId="131" xfId="0" applyFont="1" applyBorder="1" applyAlignment="1">
      <alignment horizontal="center" vertical="center" shrinkToFit="1"/>
    </xf>
    <xf numFmtId="0" fontId="44" fillId="3" borderId="24" xfId="0" applyFont="1" applyFill="1" applyBorder="1" applyAlignment="1" applyProtection="1">
      <alignment horizontal="center" vertical="center" shrinkToFit="1"/>
      <protection locked="0"/>
    </xf>
    <xf numFmtId="0" fontId="44" fillId="3" borderId="1" xfId="0" applyFont="1" applyFill="1" applyBorder="1" applyAlignment="1" applyProtection="1">
      <alignment horizontal="center" vertical="center" shrinkToFit="1"/>
      <protection locked="0"/>
    </xf>
    <xf numFmtId="0" fontId="44" fillId="3" borderId="26" xfId="0" applyFont="1" applyFill="1" applyBorder="1" applyAlignment="1" applyProtection="1">
      <alignment horizontal="center" vertical="center" shrinkToFit="1"/>
      <protection locked="0"/>
    </xf>
    <xf numFmtId="0" fontId="44" fillId="3" borderId="3" xfId="0" applyFont="1" applyFill="1" applyBorder="1" applyAlignment="1" applyProtection="1">
      <alignment horizontal="center" vertical="center" shrinkToFit="1"/>
      <protection locked="0"/>
    </xf>
    <xf numFmtId="0" fontId="50" fillId="4" borderId="1" xfId="0" applyFont="1" applyFill="1" applyBorder="1" applyAlignment="1" applyProtection="1">
      <alignment horizontal="center" vertical="center" shrinkToFit="1"/>
      <protection locked="0"/>
    </xf>
    <xf numFmtId="0" fontId="43" fillId="0" borderId="119" xfId="0" applyFont="1" applyBorder="1" applyAlignment="1">
      <alignment horizontal="center" vertical="center" shrinkToFit="1"/>
    </xf>
    <xf numFmtId="0" fontId="44" fillId="4" borderId="7" xfId="0" applyFont="1" applyFill="1" applyBorder="1" applyAlignment="1" applyProtection="1">
      <alignment horizontal="right" vertical="center" shrinkToFit="1"/>
      <protection locked="0"/>
    </xf>
    <xf numFmtId="0" fontId="44" fillId="4" borderId="118" xfId="0" applyFont="1" applyFill="1" applyBorder="1" applyAlignment="1" applyProtection="1">
      <alignment horizontal="right" vertical="center" shrinkToFit="1"/>
      <protection locked="0"/>
    </xf>
    <xf numFmtId="3" fontId="43" fillId="0" borderId="1" xfId="0" applyNumberFormat="1" applyFont="1" applyBorder="1" applyAlignment="1">
      <alignment horizontal="center" vertical="center" shrinkToFit="1"/>
    </xf>
    <xf numFmtId="0" fontId="43" fillId="0" borderId="0" xfId="0" applyFont="1" applyAlignment="1">
      <alignment vertical="center" shrinkToFit="1"/>
    </xf>
    <xf numFmtId="0" fontId="43" fillId="0" borderId="117" xfId="0" applyFont="1" applyBorder="1" applyAlignment="1">
      <alignment vertical="center" shrinkToFit="1"/>
    </xf>
    <xf numFmtId="0" fontId="43" fillId="0" borderId="48" xfId="0" applyFont="1" applyBorder="1" applyAlignment="1">
      <alignment horizontal="center" vertical="center" shrinkToFit="1"/>
    </xf>
    <xf numFmtId="0" fontId="43" fillId="0" borderId="32" xfId="0" applyFont="1" applyBorder="1" applyAlignment="1">
      <alignment horizontal="center" vertical="center" shrinkToFit="1"/>
    </xf>
    <xf numFmtId="0" fontId="43" fillId="0" borderId="36" xfId="0" applyFont="1" applyBorder="1" applyAlignment="1">
      <alignment horizontal="center" vertical="center" shrinkToFit="1"/>
    </xf>
    <xf numFmtId="0" fontId="43" fillId="0" borderId="27" xfId="0" applyFont="1" applyBorder="1" applyAlignment="1">
      <alignment horizontal="center" vertical="center" shrinkToFit="1"/>
    </xf>
    <xf numFmtId="0" fontId="44" fillId="3" borderId="27" xfId="0" applyFont="1" applyFill="1" applyBorder="1" applyAlignment="1" applyProtection="1">
      <alignment horizontal="center" vertical="center" shrinkToFit="1"/>
      <protection locked="0"/>
    </xf>
    <xf numFmtId="0" fontId="44" fillId="3" borderId="129" xfId="0" applyFont="1" applyFill="1" applyBorder="1" applyAlignment="1" applyProtection="1">
      <alignment horizontal="center" vertical="center" shrinkToFit="1"/>
      <protection locked="0"/>
    </xf>
    <xf numFmtId="0" fontId="42" fillId="0" borderId="129" xfId="0" applyFont="1" applyBorder="1" applyAlignment="1">
      <alignment horizontal="center" vertical="center" shrinkToFit="1"/>
    </xf>
    <xf numFmtId="0" fontId="42" fillId="0" borderId="104" xfId="0" applyFont="1" applyBorder="1" applyAlignment="1">
      <alignment horizontal="center" vertical="center" shrinkToFit="1"/>
    </xf>
    <xf numFmtId="0" fontId="18" fillId="5" borderId="130" xfId="0" applyFont="1" applyFill="1" applyBorder="1" applyAlignment="1" applyProtection="1">
      <alignment horizontal="center" vertical="center" shrinkToFit="1"/>
      <protection locked="0"/>
    </xf>
    <xf numFmtId="0" fontId="18" fillId="5" borderId="129" xfId="0" applyFont="1" applyFill="1" applyBorder="1" applyAlignment="1" applyProtection="1">
      <alignment horizontal="center" vertical="center" shrinkToFit="1"/>
      <protection locked="0"/>
    </xf>
    <xf numFmtId="0" fontId="18" fillId="5" borderId="113" xfId="0" applyFont="1" applyFill="1" applyBorder="1" applyAlignment="1" applyProtection="1">
      <alignment horizontal="center" vertical="center" shrinkToFit="1"/>
      <protection locked="0"/>
    </xf>
    <xf numFmtId="0" fontId="18" fillId="5" borderId="138" xfId="0" applyFont="1" applyFill="1" applyBorder="1" applyAlignment="1" applyProtection="1">
      <alignment horizontal="center" vertical="center" shrinkToFit="1"/>
      <protection locked="0"/>
    </xf>
    <xf numFmtId="0" fontId="18" fillId="5" borderId="0" xfId="0" applyFont="1" applyFill="1" applyAlignment="1" applyProtection="1">
      <alignment horizontal="center" vertical="center" shrinkToFit="1"/>
      <protection locked="0"/>
    </xf>
    <xf numFmtId="0" fontId="18" fillId="5" borderId="22" xfId="0" applyFont="1" applyFill="1" applyBorder="1" applyAlignment="1" applyProtection="1">
      <alignment horizontal="center" vertical="center" shrinkToFit="1"/>
      <protection locked="0"/>
    </xf>
    <xf numFmtId="0" fontId="18" fillId="5" borderId="31" xfId="0" applyFont="1" applyFill="1" applyBorder="1" applyAlignment="1" applyProtection="1">
      <alignment horizontal="center" vertical="center" shrinkToFit="1"/>
      <protection locked="0"/>
    </xf>
    <xf numFmtId="0" fontId="18" fillId="5" borderId="3" xfId="0" applyFont="1" applyFill="1" applyBorder="1" applyAlignment="1" applyProtection="1">
      <alignment horizontal="center" vertical="center" shrinkToFit="1"/>
      <protection locked="0"/>
    </xf>
    <xf numFmtId="0" fontId="18" fillId="5" borderId="30" xfId="0" applyFont="1" applyFill="1" applyBorder="1" applyAlignment="1" applyProtection="1">
      <alignment horizontal="center" vertical="center" shrinkToFit="1"/>
      <protection locked="0"/>
    </xf>
    <xf numFmtId="0" fontId="42" fillId="0" borderId="113" xfId="0" applyFont="1" applyBorder="1" applyAlignment="1">
      <alignment horizontal="center" vertical="center" textRotation="255" shrinkToFit="1"/>
    </xf>
    <xf numFmtId="0" fontId="42" fillId="0" borderId="22" xfId="0" applyFont="1" applyBorder="1" applyAlignment="1">
      <alignment horizontal="center" vertical="center" textRotation="255" shrinkToFit="1"/>
    </xf>
    <xf numFmtId="0" fontId="42" fillId="0" borderId="30" xfId="0" applyFont="1" applyBorder="1" applyAlignment="1">
      <alignment horizontal="center" vertical="center" textRotation="255" shrinkToFit="1"/>
    </xf>
    <xf numFmtId="0" fontId="41" fillId="0" borderId="0" xfId="0" applyFont="1" applyAlignment="1">
      <alignment horizontal="center" vertical="center" shrinkToFit="1"/>
    </xf>
    <xf numFmtId="0" fontId="22" fillId="0" borderId="0" xfId="0" applyFont="1" applyAlignment="1">
      <alignment horizontal="left" vertical="center" wrapText="1"/>
    </xf>
    <xf numFmtId="0" fontId="43" fillId="0" borderId="24" xfId="0" applyFont="1" applyBorder="1" applyAlignment="1">
      <alignment vertical="center" shrinkToFit="1"/>
    </xf>
    <xf numFmtId="0" fontId="43" fillId="0" borderId="1" xfId="0" applyFont="1" applyBorder="1" applyAlignment="1">
      <alignment vertical="center" shrinkToFit="1"/>
    </xf>
    <xf numFmtId="0" fontId="43" fillId="0" borderId="29" xfId="0" applyFont="1" applyBorder="1" applyAlignment="1">
      <alignment vertical="center" shrinkToFit="1"/>
    </xf>
    <xf numFmtId="0" fontId="43" fillId="0" borderId="8" xfId="0" applyFont="1" applyBorder="1" applyAlignment="1">
      <alignment vertical="center" shrinkToFit="1"/>
    </xf>
    <xf numFmtId="0" fontId="43" fillId="0" borderId="22" xfId="0" applyFont="1" applyBorder="1" applyAlignment="1">
      <alignment vertical="center" shrinkToFit="1"/>
    </xf>
    <xf numFmtId="0" fontId="43" fillId="0" borderId="26" xfId="0" applyFont="1" applyBorder="1" applyAlignment="1">
      <alignment vertical="center" shrinkToFit="1"/>
    </xf>
    <xf numFmtId="0" fontId="43" fillId="0" borderId="3" xfId="0" applyFont="1" applyBorder="1" applyAlignment="1">
      <alignment vertical="center" shrinkToFit="1"/>
    </xf>
    <xf numFmtId="0" fontId="43" fillId="0" borderId="30" xfId="0" applyFont="1" applyBorder="1" applyAlignment="1">
      <alignment vertical="center" shrinkToFit="1"/>
    </xf>
    <xf numFmtId="0" fontId="43" fillId="0" borderId="29" xfId="0" applyFont="1" applyBorder="1" applyAlignment="1">
      <alignment horizontal="center" vertical="center"/>
    </xf>
    <xf numFmtId="0" fontId="43" fillId="0" borderId="30" xfId="0" applyFont="1" applyBorder="1" applyAlignment="1">
      <alignment horizontal="center" vertical="center"/>
    </xf>
    <xf numFmtId="0" fontId="42" fillId="0" borderId="36" xfId="0" applyFont="1" applyBorder="1" applyAlignment="1">
      <alignment horizontal="distributed" vertical="center" shrinkToFit="1"/>
    </xf>
    <xf numFmtId="0" fontId="43" fillId="0" borderId="104" xfId="0" applyFont="1" applyBorder="1" applyAlignment="1">
      <alignment horizontal="center" vertical="center" shrinkToFit="1"/>
    </xf>
    <xf numFmtId="0" fontId="43" fillId="0" borderId="96" xfId="0" applyFont="1" applyBorder="1" applyAlignment="1">
      <alignment horizontal="center" vertical="center" shrinkToFit="1"/>
    </xf>
    <xf numFmtId="0" fontId="43" fillId="0" borderId="97" xfId="0" applyFont="1" applyBorder="1" applyAlignment="1">
      <alignment horizontal="center" vertical="center" shrinkToFit="1"/>
    </xf>
    <xf numFmtId="0" fontId="43" fillId="0" borderId="100" xfId="0" applyFont="1" applyBorder="1" applyAlignment="1">
      <alignment horizontal="center" vertical="center" shrinkToFit="1"/>
    </xf>
    <xf numFmtId="0" fontId="44" fillId="4" borderId="130" xfId="0" applyFont="1" applyFill="1" applyBorder="1" applyAlignment="1" applyProtection="1">
      <alignment horizontal="right" vertical="center" shrinkToFit="1"/>
      <protection locked="0"/>
    </xf>
    <xf numFmtId="0" fontId="44" fillId="4" borderId="129" xfId="0" applyFont="1" applyFill="1" applyBorder="1" applyAlignment="1" applyProtection="1">
      <alignment horizontal="right" vertical="center" shrinkToFit="1"/>
      <protection locked="0"/>
    </xf>
    <xf numFmtId="0" fontId="44" fillId="4" borderId="103" xfId="0" applyFont="1" applyFill="1" applyBorder="1" applyAlignment="1" applyProtection="1">
      <alignment horizontal="right" vertical="center" shrinkToFit="1"/>
      <protection locked="0"/>
    </xf>
    <xf numFmtId="0" fontId="44" fillId="4" borderId="97" xfId="0" applyFont="1" applyFill="1" applyBorder="1" applyAlignment="1" applyProtection="1">
      <alignment horizontal="right" vertical="center" shrinkToFit="1"/>
      <protection locked="0"/>
    </xf>
    <xf numFmtId="0" fontId="43" fillId="0" borderId="129" xfId="0" applyFont="1" applyBorder="1" applyAlignment="1">
      <alignment horizontal="left" vertical="center" shrinkToFit="1"/>
    </xf>
    <xf numFmtId="0" fontId="43" fillId="0" borderId="131" xfId="0" applyFont="1" applyBorder="1" applyAlignment="1">
      <alignment horizontal="left" vertical="center" shrinkToFit="1"/>
    </xf>
    <xf numFmtId="0" fontId="43" fillId="0" borderId="93" xfId="0" applyFont="1" applyBorder="1" applyAlignment="1">
      <alignment horizontal="center" vertical="center"/>
    </xf>
    <xf numFmtId="0" fontId="43" fillId="0" borderId="38" xfId="0" applyFont="1" applyBorder="1" applyAlignment="1">
      <alignment horizontal="center" vertical="center" shrinkToFit="1"/>
    </xf>
    <xf numFmtId="0" fontId="43" fillId="0" borderId="39" xfId="0" applyFont="1" applyBorder="1" applyAlignment="1">
      <alignment horizontal="center" vertical="center" shrinkToFit="1"/>
    </xf>
    <xf numFmtId="0" fontId="44" fillId="6" borderId="40" xfId="0" applyFont="1" applyFill="1" applyBorder="1" applyAlignment="1" applyProtection="1">
      <alignment horizontal="center" vertical="center" shrinkToFit="1"/>
      <protection locked="0"/>
    </xf>
    <xf numFmtId="0" fontId="44" fillId="6" borderId="97" xfId="0" applyFont="1" applyFill="1" applyBorder="1" applyAlignment="1" applyProtection="1">
      <alignment horizontal="center" vertical="center" shrinkToFit="1"/>
      <protection locked="0"/>
    </xf>
    <xf numFmtId="0" fontId="43" fillId="0" borderId="99" xfId="0" applyFont="1" applyBorder="1" applyAlignment="1">
      <alignment horizontal="center" vertical="center" wrapText="1"/>
    </xf>
    <xf numFmtId="0" fontId="43" fillId="0" borderId="117" xfId="0" applyFont="1" applyBorder="1" applyAlignment="1">
      <alignment horizontal="center" vertical="center" wrapText="1"/>
    </xf>
    <xf numFmtId="0" fontId="43" fillId="0" borderId="135" xfId="0" applyFont="1" applyBorder="1" applyAlignment="1">
      <alignment horizontal="center" vertical="center" wrapText="1"/>
    </xf>
    <xf numFmtId="0" fontId="41" fillId="0" borderId="7" xfId="0" applyFont="1" applyBorder="1" applyAlignment="1">
      <alignment horizontal="center" vertical="center" shrinkToFit="1"/>
    </xf>
    <xf numFmtId="0" fontId="44" fillId="4" borderId="97" xfId="0" applyFont="1" applyFill="1" applyBorder="1" applyAlignment="1" applyProtection="1">
      <alignment horizontal="center" vertical="center" shrinkToFit="1"/>
      <protection locked="0"/>
    </xf>
    <xf numFmtId="0" fontId="29" fillId="0" borderId="0" xfId="2" applyFont="1" applyAlignment="1">
      <alignment wrapText="1"/>
    </xf>
    <xf numFmtId="0" fontId="29" fillId="0" borderId="0" xfId="2" applyFont="1" applyAlignment="1"/>
    <xf numFmtId="0" fontId="29" fillId="0" borderId="11" xfId="2" applyFont="1" applyBorder="1" applyAlignment="1"/>
    <xf numFmtId="0" fontId="29" fillId="0" borderId="143" xfId="2" applyFont="1" applyBorder="1" applyAlignment="1"/>
    <xf numFmtId="0" fontId="29" fillId="0" borderId="144" xfId="2" applyFont="1" applyBorder="1" applyAlignment="1"/>
    <xf numFmtId="0" fontId="24" fillId="0" borderId="61" xfId="2" applyFont="1" applyBorder="1" applyAlignment="1">
      <alignment horizontal="center" vertical="center"/>
    </xf>
    <xf numFmtId="0" fontId="24" fillId="0" borderId="62" xfId="2" applyFont="1" applyBorder="1" applyAlignment="1">
      <alignment horizontal="center" vertical="center"/>
    </xf>
    <xf numFmtId="0" fontId="24" fillId="0" borderId="63" xfId="2" applyFont="1" applyBorder="1" applyAlignment="1">
      <alignment horizontal="center" vertical="center"/>
    </xf>
    <xf numFmtId="0" fontId="24" fillId="0" borderId="10" xfId="2" applyFont="1" applyBorder="1" applyAlignment="1">
      <alignment horizontal="center" vertical="center"/>
    </xf>
    <xf numFmtId="0" fontId="24" fillId="0" borderId="0" xfId="2" applyFont="1" applyAlignment="1">
      <alignment horizontal="center" vertical="center"/>
    </xf>
    <xf numFmtId="0" fontId="24" fillId="0" borderId="139" xfId="2" applyFont="1" applyBorder="1" applyAlignment="1">
      <alignment horizontal="center" vertical="center"/>
    </xf>
    <xf numFmtId="0" fontId="24" fillId="0" borderId="115" xfId="2" applyFont="1" applyBorder="1" applyAlignment="1">
      <alignment horizontal="center" vertical="center"/>
    </xf>
    <xf numFmtId="0" fontId="24" fillId="0" borderId="116" xfId="2" applyFont="1" applyBorder="1" applyAlignment="1">
      <alignment horizontal="center" vertical="center"/>
    </xf>
    <xf numFmtId="0" fontId="24" fillId="0" borderId="64" xfId="2" applyFont="1" applyBorder="1" applyAlignment="1">
      <alignment horizontal="center" vertical="center"/>
    </xf>
    <xf numFmtId="0" fontId="24" fillId="0" borderId="132" xfId="2" applyFont="1" applyBorder="1" applyAlignment="1">
      <alignment horizontal="center" vertical="center"/>
    </xf>
    <xf numFmtId="0" fontId="24" fillId="0" borderId="114" xfId="2" applyFont="1" applyBorder="1" applyAlignment="1">
      <alignment horizontal="center" vertical="center"/>
    </xf>
    <xf numFmtId="0" fontId="24" fillId="0" borderId="64" xfId="2" applyFont="1" applyBorder="1" applyAlignment="1">
      <alignment horizontal="center" vertical="center" shrinkToFit="1"/>
    </xf>
    <xf numFmtId="0" fontId="16" fillId="0" borderId="62" xfId="2" applyBorder="1" applyAlignment="1">
      <alignment horizontal="center" vertical="center" shrinkToFit="1"/>
    </xf>
    <xf numFmtId="0" fontId="16" fillId="0" borderId="65" xfId="2" applyBorder="1" applyAlignment="1">
      <alignment horizontal="center" vertical="center" shrinkToFit="1"/>
    </xf>
    <xf numFmtId="0" fontId="16" fillId="0" borderId="132" xfId="2" applyBorder="1" applyAlignment="1">
      <alignment horizontal="center" vertical="center" shrinkToFit="1"/>
    </xf>
    <xf numFmtId="0" fontId="16" fillId="0" borderId="0" xfId="2" applyAlignment="1">
      <alignment horizontal="center" vertical="center" shrinkToFit="1"/>
    </xf>
    <xf numFmtId="0" fontId="16" fillId="0" borderId="11" xfId="2" applyBorder="1" applyAlignment="1">
      <alignment horizontal="center" vertical="center" shrinkToFit="1"/>
    </xf>
    <xf numFmtId="0" fontId="24" fillId="0" borderId="66" xfId="2" applyFont="1" applyBorder="1" applyAlignment="1">
      <alignment horizontal="center" vertical="center"/>
    </xf>
    <xf numFmtId="0" fontId="24" fillId="0" borderId="146" xfId="2" applyFont="1" applyBorder="1" applyAlignment="1">
      <alignment horizontal="center" vertical="center"/>
    </xf>
    <xf numFmtId="0" fontId="24" fillId="0" borderId="58" xfId="2" applyFont="1" applyBorder="1" applyAlignment="1">
      <alignment horizontal="center" vertical="center" shrinkToFit="1"/>
    </xf>
    <xf numFmtId="0" fontId="24" fillId="0" borderId="59" xfId="2" applyFont="1" applyBorder="1" applyAlignment="1">
      <alignment horizontal="center" vertical="center" shrinkToFit="1"/>
    </xf>
    <xf numFmtId="0" fontId="24" fillId="0" borderId="60" xfId="2" applyFont="1" applyBorder="1" applyAlignment="1">
      <alignment horizontal="center" vertical="center" shrinkToFit="1"/>
    </xf>
    <xf numFmtId="0" fontId="24" fillId="0" borderId="140" xfId="2" applyFont="1" applyBorder="1" applyAlignment="1">
      <alignment horizontal="center" vertical="center"/>
    </xf>
    <xf numFmtId="0" fontId="24" fillId="0" borderId="141" xfId="2" applyFont="1" applyBorder="1" applyAlignment="1">
      <alignment horizontal="center" vertical="center"/>
    </xf>
    <xf numFmtId="0" fontId="24" fillId="0" borderId="142" xfId="2" applyFont="1" applyBorder="1" applyAlignment="1">
      <alignment horizontal="center" vertical="center"/>
    </xf>
    <xf numFmtId="0" fontId="24" fillId="0" borderId="11" xfId="2" applyFont="1" applyBorder="1" applyAlignment="1">
      <alignment horizontal="center" vertical="center"/>
    </xf>
    <xf numFmtId="0" fontId="24" fillId="0" borderId="147" xfId="2" applyFont="1" applyBorder="1" applyAlignment="1">
      <alignment horizontal="center" vertical="center"/>
    </xf>
    <xf numFmtId="0" fontId="24" fillId="0" borderId="145" xfId="2" applyFont="1" applyBorder="1" applyAlignment="1">
      <alignment horizontal="center" vertical="center"/>
    </xf>
    <xf numFmtId="0" fontId="24" fillId="0" borderId="132" xfId="2" applyFont="1" applyBorder="1" applyAlignment="1">
      <alignment horizontal="right" vertical="center"/>
    </xf>
    <xf numFmtId="0" fontId="24" fillId="0" borderId="0" xfId="2" applyFont="1" applyAlignment="1">
      <alignment horizontal="right" vertical="center"/>
    </xf>
    <xf numFmtId="0" fontId="24" fillId="0" borderId="11" xfId="2" applyFont="1" applyBorder="1" applyAlignment="1">
      <alignment horizontal="right" vertical="center"/>
    </xf>
    <xf numFmtId="0" fontId="24" fillId="0" borderId="114" xfId="2" applyFont="1" applyBorder="1" applyAlignment="1">
      <alignment horizontal="right" vertical="center"/>
    </xf>
    <xf numFmtId="0" fontId="24" fillId="0" borderId="115" xfId="2" applyFont="1" applyBorder="1" applyAlignment="1">
      <alignment horizontal="right" vertical="center"/>
    </xf>
    <xf numFmtId="0" fontId="24" fillId="0" borderId="145" xfId="2" applyFont="1" applyBorder="1" applyAlignment="1">
      <alignment horizontal="right" vertical="center"/>
    </xf>
    <xf numFmtId="0" fontId="30" fillId="0" borderId="10" xfId="2" applyFont="1" applyBorder="1" applyAlignment="1">
      <alignment horizontal="center" vertical="center"/>
    </xf>
    <xf numFmtId="0" fontId="30" fillId="0" borderId="0" xfId="2" applyFont="1" applyAlignment="1">
      <alignment horizontal="center" vertical="center"/>
    </xf>
    <xf numFmtId="0" fontId="30" fillId="0" borderId="11" xfId="2" applyFont="1" applyBorder="1" applyAlignment="1">
      <alignment horizontal="center" vertical="center"/>
    </xf>
    <xf numFmtId="0" fontId="24" fillId="0" borderId="0" xfId="0" applyFont="1" applyAlignment="1">
      <alignment horizontal="center" vertical="center" shrinkToFit="1"/>
    </xf>
    <xf numFmtId="0" fontId="18" fillId="0" borderId="0" xfId="0" applyFont="1" applyAlignment="1">
      <alignment horizontal="center" vertical="center" shrinkToFit="1"/>
    </xf>
    <xf numFmtId="0" fontId="23" fillId="0" borderId="0" xfId="2" applyFont="1" applyAlignment="1">
      <alignment horizontal="center" vertical="center" shrinkToFit="1"/>
    </xf>
    <xf numFmtId="0" fontId="24" fillId="0" borderId="10" xfId="2" applyFont="1" applyBorder="1" applyAlignment="1">
      <alignment horizontal="left" vertical="center"/>
    </xf>
    <xf numFmtId="0" fontId="28" fillId="0" borderId="0" xfId="2" applyFont="1" applyAlignment="1">
      <alignment horizontal="left" vertical="center"/>
    </xf>
    <xf numFmtId="0" fontId="28" fillId="0" borderId="11" xfId="2" applyFont="1" applyBorder="1" applyAlignment="1">
      <alignment horizontal="left" vertical="center"/>
    </xf>
    <xf numFmtId="0" fontId="28" fillId="0" borderId="10" xfId="2" applyFont="1" applyBorder="1" applyAlignment="1">
      <alignment horizontal="left" vertical="center"/>
    </xf>
    <xf numFmtId="0" fontId="24" fillId="0" borderId="153" xfId="2" applyFont="1" applyBorder="1" applyAlignment="1">
      <alignment horizontal="center" vertical="center"/>
    </xf>
    <xf numFmtId="0" fontId="24" fillId="0" borderId="143" xfId="2" applyFont="1" applyBorder="1" applyAlignment="1">
      <alignment horizontal="center" vertical="center"/>
    </xf>
    <xf numFmtId="0" fontId="29" fillId="0" borderId="0" xfId="1" applyFont="1" applyAlignment="1">
      <alignment horizontal="center" vertical="center"/>
    </xf>
    <xf numFmtId="0" fontId="18" fillId="0" borderId="0" xfId="2" applyFont="1" applyAlignment="1">
      <alignment horizontal="center" vertical="center"/>
    </xf>
    <xf numFmtId="49" fontId="23" fillId="0" borderId="0" xfId="2" applyNumberFormat="1" applyFont="1" applyAlignment="1">
      <alignment horizontal="center" vertical="center"/>
    </xf>
    <xf numFmtId="0" fontId="23" fillId="0" borderId="0" xfId="2" applyFont="1" applyAlignment="1">
      <alignment horizontal="center" vertical="center"/>
    </xf>
    <xf numFmtId="0" fontId="24" fillId="0" borderId="0" xfId="0" applyFont="1">
      <alignment vertical="center"/>
    </xf>
    <xf numFmtId="0" fontId="16" fillId="0" borderId="0" xfId="2">
      <alignment vertical="center"/>
    </xf>
    <xf numFmtId="0" fontId="16" fillId="0" borderId="11" xfId="2" applyBorder="1">
      <alignment vertical="center"/>
    </xf>
    <xf numFmtId="0" fontId="16" fillId="0" borderId="143" xfId="2" applyBorder="1">
      <alignment vertical="center"/>
    </xf>
    <xf numFmtId="0" fontId="16" fillId="0" borderId="144" xfId="2" applyBorder="1">
      <alignment vertical="center"/>
    </xf>
    <xf numFmtId="0" fontId="29" fillId="0" borderId="0" xfId="2" applyFont="1" applyAlignment="1">
      <alignment horizontal="distributed" vertical="center"/>
    </xf>
    <xf numFmtId="0" fontId="20" fillId="0" borderId="0" xfId="2" applyFont="1" applyAlignment="1">
      <alignment horizontal="distributed" vertical="center" wrapText="1"/>
    </xf>
    <xf numFmtId="0" fontId="16" fillId="0" borderId="0" xfId="2" applyAlignment="1">
      <alignment horizontal="distributed" vertical="center"/>
    </xf>
    <xf numFmtId="0" fontId="20" fillId="0" borderId="0" xfId="2" applyFont="1" applyAlignment="1">
      <alignment horizontal="distributed" vertical="center"/>
    </xf>
    <xf numFmtId="0" fontId="23" fillId="0" borderId="0" xfId="2" applyFont="1" applyAlignment="1">
      <alignment horizontal="left" vertical="center" shrinkToFit="1"/>
    </xf>
    <xf numFmtId="0" fontId="23" fillId="0" borderId="0" xfId="2" applyFont="1" applyAlignment="1">
      <alignment horizontal="left" vertical="center"/>
    </xf>
    <xf numFmtId="0" fontId="29" fillId="0" borderId="0" xfId="0" applyFont="1" applyAlignment="1">
      <alignment horizontal="left" vertical="center"/>
    </xf>
    <xf numFmtId="0" fontId="29" fillId="0" borderId="115" xfId="0" applyFont="1" applyBorder="1" applyAlignment="1">
      <alignment horizontal="center" vertical="center"/>
    </xf>
    <xf numFmtId="0" fontId="29" fillId="0" borderId="148" xfId="1" applyFont="1" applyBorder="1" applyAlignment="1">
      <alignment horizontal="center" vertical="center"/>
    </xf>
    <xf numFmtId="0" fontId="29" fillId="0" borderId="141" xfId="0" applyFont="1" applyBorder="1" applyAlignment="1">
      <alignment horizontal="center" vertical="center"/>
    </xf>
    <xf numFmtId="0" fontId="29" fillId="0" borderId="149" xfId="2" applyFont="1" applyBorder="1" applyAlignment="1">
      <alignment horizontal="center" vertical="center"/>
    </xf>
    <xf numFmtId="0" fontId="29" fillId="0" borderId="114" xfId="0" applyFont="1" applyBorder="1" applyAlignment="1">
      <alignment horizontal="center" vertical="center"/>
    </xf>
    <xf numFmtId="0" fontId="29" fillId="0" borderId="116" xfId="1" applyFont="1" applyBorder="1" applyAlignment="1">
      <alignment horizontal="center" vertical="center"/>
    </xf>
    <xf numFmtId="0" fontId="29" fillId="0" borderId="148" xfId="2" applyFont="1" applyBorder="1" applyAlignment="1">
      <alignment horizontal="right" vertical="center"/>
    </xf>
    <xf numFmtId="0" fontId="29" fillId="0" borderId="141" xfId="2" applyFont="1" applyBorder="1" applyAlignment="1">
      <alignment horizontal="right" vertical="center"/>
    </xf>
    <xf numFmtId="0" fontId="29" fillId="0" borderId="114" xfId="2" applyFont="1" applyBorder="1" applyAlignment="1">
      <alignment horizontal="right" vertical="center"/>
    </xf>
    <xf numFmtId="0" fontId="29" fillId="0" borderId="115" xfId="2" applyFont="1" applyBorder="1" applyAlignment="1">
      <alignment horizontal="right" vertical="center"/>
    </xf>
    <xf numFmtId="0" fontId="29" fillId="0" borderId="141" xfId="0" applyFont="1" applyBorder="1" applyAlignment="1">
      <alignment horizontal="left" vertical="center"/>
    </xf>
    <xf numFmtId="0" fontId="29" fillId="0" borderId="149" xfId="0" applyFont="1" applyBorder="1" applyAlignment="1">
      <alignment horizontal="left" vertical="center"/>
    </xf>
    <xf numFmtId="0" fontId="29" fillId="0" borderId="115" xfId="0" applyFont="1" applyBorder="1" applyAlignment="1">
      <alignment horizontal="left" vertical="center"/>
    </xf>
    <xf numFmtId="0" fontId="29" fillId="0" borderId="116" xfId="2" applyFont="1" applyBorder="1" applyAlignment="1">
      <alignment horizontal="left" vertical="center"/>
    </xf>
    <xf numFmtId="49" fontId="29" fillId="0" borderId="148" xfId="2" applyNumberFormat="1" applyFont="1" applyBorder="1" applyAlignment="1">
      <alignment horizontal="center" vertical="center"/>
    </xf>
    <xf numFmtId="0" fontId="29" fillId="0" borderId="150" xfId="2" applyFont="1" applyBorder="1">
      <alignment vertical="center"/>
    </xf>
    <xf numFmtId="0" fontId="29" fillId="0" borderId="151" xfId="2" applyFont="1" applyBorder="1">
      <alignment vertical="center"/>
    </xf>
    <xf numFmtId="0" fontId="29" fillId="0" borderId="152" xfId="2" applyFont="1" applyBorder="1">
      <alignment vertical="center"/>
    </xf>
    <xf numFmtId="0" fontId="29" fillId="0" borderId="56" xfId="2" applyFont="1" applyBorder="1" applyAlignment="1">
      <alignment horizontal="left" vertical="center"/>
    </xf>
    <xf numFmtId="0" fontId="29" fillId="0" borderId="0" xfId="2" applyFont="1" applyAlignment="1">
      <alignment horizontal="center" vertical="center" shrinkToFit="1"/>
    </xf>
    <xf numFmtId="0" fontId="29" fillId="0" borderId="57" xfId="2" applyFont="1" applyBorder="1" applyAlignment="1">
      <alignment horizontal="center" vertical="center"/>
    </xf>
    <xf numFmtId="0" fontId="29" fillId="0" borderId="57" xfId="2" applyFont="1" applyBorder="1" applyAlignment="1">
      <alignment horizontal="center" vertical="center" shrinkToFit="1"/>
    </xf>
    <xf numFmtId="0" fontId="29" fillId="0" borderId="57" xfId="2" applyFont="1" applyBorder="1" applyAlignment="1">
      <alignment horizontal="distributed" vertical="center"/>
    </xf>
    <xf numFmtId="0" fontId="16" fillId="0" borderId="57" xfId="2" applyBorder="1" applyAlignment="1">
      <alignment horizontal="distributed" vertical="center"/>
    </xf>
    <xf numFmtId="0" fontId="29" fillId="0" borderId="56" xfId="2" applyFont="1" applyBorder="1" applyAlignment="1">
      <alignment horizontal="center" vertical="center"/>
    </xf>
    <xf numFmtId="0" fontId="24" fillId="0" borderId="0" xfId="0" applyFont="1" applyAlignment="1">
      <alignment horizontal="distributed" vertical="center"/>
    </xf>
    <xf numFmtId="0" fontId="28" fillId="0" borderId="0" xfId="2" applyFont="1" applyAlignment="1">
      <alignment horizontal="distributed" vertical="center"/>
    </xf>
    <xf numFmtId="0" fontId="22" fillId="0" borderId="154" xfId="2" applyFont="1" applyBorder="1" applyAlignment="1">
      <alignment horizontal="center" vertical="center" wrapText="1"/>
    </xf>
    <xf numFmtId="0" fontId="22" fillId="0" borderId="154" xfId="0" applyFont="1" applyBorder="1" applyAlignment="1">
      <alignment horizontal="justify" vertical="center" wrapText="1"/>
    </xf>
    <xf numFmtId="58" fontId="22" fillId="0" borderId="0" xfId="2" applyNumberFormat="1" applyFont="1" applyAlignment="1">
      <alignment horizontal="right" vertical="center"/>
    </xf>
    <xf numFmtId="0" fontId="22" fillId="0" borderId="0" xfId="2" applyFont="1" applyAlignment="1">
      <alignment horizontal="right" vertical="center"/>
    </xf>
    <xf numFmtId="0" fontId="28" fillId="0" borderId="0" xfId="2" applyFont="1" applyAlignment="1">
      <alignment horizontal="center" vertical="center"/>
    </xf>
    <xf numFmtId="0" fontId="22" fillId="0" borderId="115" xfId="2" applyFont="1" applyBorder="1" applyAlignment="1">
      <alignment horizontal="left" vertical="center" wrapText="1"/>
    </xf>
    <xf numFmtId="0" fontId="76" fillId="0" borderId="154" xfId="0" applyFont="1" applyBorder="1" applyAlignment="1">
      <alignment horizontal="left" vertical="center" wrapText="1"/>
    </xf>
    <xf numFmtId="0" fontId="22" fillId="0" borderId="154" xfId="0" applyFont="1" applyBorder="1" applyAlignment="1">
      <alignment horizontal="left" vertical="center" wrapText="1"/>
    </xf>
    <xf numFmtId="0" fontId="113" fillId="0" borderId="154" xfId="0" applyFont="1" applyBorder="1" applyAlignment="1">
      <alignment horizontal="left" vertical="center" wrapText="1"/>
    </xf>
    <xf numFmtId="0" fontId="16" fillId="0" borderId="154" xfId="0" applyFont="1" applyBorder="1" applyAlignment="1">
      <alignment vertical="center" wrapText="1"/>
    </xf>
    <xf numFmtId="0" fontId="22" fillId="0" borderId="12" xfId="2" applyFont="1" applyBorder="1" applyAlignment="1">
      <alignment horizontal="left" vertical="center"/>
    </xf>
    <xf numFmtId="0" fontId="22" fillId="0" borderId="13" xfId="2" applyFont="1" applyBorder="1" applyAlignment="1">
      <alignment horizontal="left" vertical="center"/>
    </xf>
    <xf numFmtId="0" fontId="22" fillId="0" borderId="14" xfId="2" applyFont="1" applyBorder="1" applyAlignment="1">
      <alignment horizontal="left" vertical="center"/>
    </xf>
    <xf numFmtId="0" fontId="76" fillId="0" borderId="154" xfId="0" applyFont="1" applyBorder="1" applyAlignment="1">
      <alignment horizontal="justify" vertical="center" wrapText="1"/>
    </xf>
    <xf numFmtId="0" fontId="22" fillId="0" borderId="155" xfId="2" applyFont="1" applyBorder="1" applyAlignment="1">
      <alignment horizontal="center" vertical="center" wrapText="1"/>
    </xf>
    <xf numFmtId="0" fontId="22" fillId="0" borderId="156" xfId="2" applyFont="1" applyBorder="1" applyAlignment="1">
      <alignment horizontal="center" vertical="center" wrapText="1"/>
    </xf>
    <xf numFmtId="0" fontId="22" fillId="0" borderId="157" xfId="2" applyFont="1" applyBorder="1" applyAlignment="1">
      <alignment horizontal="center" vertical="center" wrapText="1"/>
    </xf>
    <xf numFmtId="0" fontId="22" fillId="0" borderId="155" xfId="2" applyFont="1" applyBorder="1" applyAlignment="1">
      <alignment horizontal="left" vertical="center" wrapText="1"/>
    </xf>
    <xf numFmtId="0" fontId="22" fillId="0" borderId="157" xfId="2" applyFont="1" applyBorder="1" applyAlignment="1">
      <alignment horizontal="left" vertical="center" wrapText="1"/>
    </xf>
    <xf numFmtId="0" fontId="113" fillId="0" borderId="155" xfId="2" applyFont="1" applyBorder="1" applyAlignment="1">
      <alignment horizontal="left" vertical="center" wrapText="1"/>
    </xf>
    <xf numFmtId="0" fontId="22" fillId="0" borderId="155" xfId="0" applyFont="1" applyBorder="1" applyAlignment="1">
      <alignment horizontal="center" vertical="center"/>
    </xf>
    <xf numFmtId="0" fontId="36" fillId="0" borderId="156" xfId="0" applyFont="1" applyBorder="1" applyAlignment="1">
      <alignment horizontal="center" vertical="center"/>
    </xf>
    <xf numFmtId="0" fontId="36" fillId="0" borderId="157" xfId="0" applyFont="1" applyBorder="1" applyAlignment="1">
      <alignment horizontal="center" vertical="center"/>
    </xf>
    <xf numFmtId="0" fontId="20" fillId="0" borderId="148" xfId="0" applyFont="1" applyBorder="1" applyAlignment="1">
      <alignment horizontal="center" vertical="center"/>
    </xf>
    <xf numFmtId="0" fontId="20" fillId="0" borderId="141" xfId="0" applyFont="1" applyBorder="1" applyAlignment="1">
      <alignment horizontal="center" vertical="center"/>
    </xf>
    <xf numFmtId="0" fontId="20" fillId="0" borderId="132" xfId="0" applyFont="1" applyBorder="1" applyAlignment="1">
      <alignment horizontal="center" vertical="center"/>
    </xf>
    <xf numFmtId="0" fontId="20" fillId="0" borderId="0" xfId="2" applyFont="1" applyAlignment="1">
      <alignment horizontal="center" vertical="center"/>
    </xf>
    <xf numFmtId="0" fontId="20" fillId="0" borderId="114" xfId="0" applyFont="1" applyBorder="1" applyAlignment="1">
      <alignment horizontal="center" vertical="center"/>
    </xf>
    <xf numFmtId="0" fontId="20" fillId="0" borderId="115" xfId="0" applyFont="1" applyBorder="1" applyAlignment="1">
      <alignment horizontal="center" vertical="center"/>
    </xf>
    <xf numFmtId="0" fontId="20" fillId="0" borderId="141" xfId="0" applyFont="1" applyBorder="1" applyAlignment="1" applyProtection="1">
      <alignment horizontal="center" vertical="center"/>
      <protection locked="0"/>
    </xf>
    <xf numFmtId="0" fontId="20" fillId="0" borderId="0" xfId="0" applyFont="1" applyAlignment="1" applyProtection="1">
      <alignment horizontal="center" vertical="center"/>
      <protection locked="0"/>
    </xf>
    <xf numFmtId="0" fontId="20" fillId="0" borderId="115" xfId="0" applyFont="1" applyBorder="1" applyAlignment="1" applyProtection="1">
      <alignment horizontal="center" vertical="center"/>
      <protection locked="0"/>
    </xf>
    <xf numFmtId="0" fontId="20" fillId="0" borderId="149" xfId="0" applyFont="1" applyBorder="1" applyAlignment="1">
      <alignment horizontal="center" vertical="center"/>
    </xf>
    <xf numFmtId="0" fontId="20" fillId="0" borderId="139" xfId="0" applyFont="1" applyBorder="1" applyAlignment="1">
      <alignment horizontal="center" vertical="center"/>
    </xf>
    <xf numFmtId="0" fontId="20" fillId="0" borderId="116" xfId="0" applyFont="1" applyBorder="1" applyAlignment="1">
      <alignment horizontal="center" vertical="center"/>
    </xf>
    <xf numFmtId="0" fontId="20" fillId="0" borderId="155" xfId="0" applyFont="1" applyBorder="1">
      <alignment vertical="center"/>
    </xf>
    <xf numFmtId="0" fontId="16" fillId="0" borderId="156" xfId="1" applyBorder="1">
      <alignment vertical="center"/>
    </xf>
    <xf numFmtId="0" fontId="16" fillId="0" borderId="157" xfId="1" applyBorder="1">
      <alignment vertical="center"/>
    </xf>
    <xf numFmtId="0" fontId="16" fillId="0" borderId="155" xfId="1" applyBorder="1">
      <alignment vertical="center"/>
    </xf>
    <xf numFmtId="0" fontId="22" fillId="0" borderId="156" xfId="0" applyFont="1" applyBorder="1" applyAlignment="1">
      <alignment horizontal="center" vertical="center"/>
    </xf>
    <xf numFmtId="0" fontId="22" fillId="0" borderId="157" xfId="0" applyFont="1" applyBorder="1" applyAlignment="1">
      <alignment horizontal="center" vertical="center"/>
    </xf>
    <xf numFmtId="0" fontId="22" fillId="0" borderId="148" xfId="0" applyFont="1" applyBorder="1" applyAlignment="1">
      <alignment horizontal="center" vertical="center"/>
    </xf>
    <xf numFmtId="0" fontId="22" fillId="0" borderId="141" xfId="1" applyFont="1" applyBorder="1" applyAlignment="1">
      <alignment horizontal="center" vertical="center"/>
    </xf>
    <xf numFmtId="0" fontId="22" fillId="0" borderId="149" xfId="1" applyFont="1" applyBorder="1" applyAlignment="1">
      <alignment horizontal="center" vertical="center"/>
    </xf>
    <xf numFmtId="0" fontId="22" fillId="0" borderId="132" xfId="0" applyFont="1" applyBorder="1" applyAlignment="1">
      <alignment horizontal="center" vertical="center"/>
    </xf>
    <xf numFmtId="0" fontId="22" fillId="0" borderId="0" xfId="2" applyFont="1" applyAlignment="1">
      <alignment horizontal="center" vertical="center"/>
    </xf>
    <xf numFmtId="0" fontId="22" fillId="0" borderId="139" xfId="0" applyFont="1" applyBorder="1" applyAlignment="1">
      <alignment horizontal="center" vertical="center"/>
    </xf>
    <xf numFmtId="0" fontId="22" fillId="0" borderId="114" xfId="0" applyFont="1" applyBorder="1" applyAlignment="1">
      <alignment horizontal="center" vertical="center"/>
    </xf>
    <xf numFmtId="0" fontId="22" fillId="0" borderId="115" xfId="0" applyFont="1" applyBorder="1" applyAlignment="1">
      <alignment horizontal="center" vertical="center"/>
    </xf>
    <xf numFmtId="0" fontId="22" fillId="0" borderId="116" xfId="0" applyFont="1" applyBorder="1" applyAlignment="1">
      <alignment horizontal="center" vertical="center"/>
    </xf>
    <xf numFmtId="0" fontId="78" fillId="0" borderId="0" xfId="0" applyFont="1" applyAlignment="1">
      <alignment horizontal="center" vertical="center" wrapText="1"/>
    </xf>
    <xf numFmtId="0" fontId="79" fillId="0" borderId="0" xfId="2" applyFont="1" applyAlignment="1">
      <alignment horizontal="left" vertical="center"/>
    </xf>
    <xf numFmtId="0" fontId="35" fillId="0" borderId="0" xfId="0" applyFont="1">
      <alignment vertical="center"/>
    </xf>
    <xf numFmtId="0" fontId="24" fillId="0" borderId="0" xfId="2" applyFont="1" applyAlignment="1">
      <alignment horizontal="left" vertical="center"/>
    </xf>
    <xf numFmtId="0" fontId="18" fillId="0" borderId="0" xfId="0" applyFont="1" applyAlignment="1" applyProtection="1">
      <alignment horizontal="center" vertical="center" shrinkToFit="1"/>
      <protection locked="0"/>
    </xf>
    <xf numFmtId="0" fontId="29" fillId="0" borderId="0" xfId="2" applyFont="1">
      <alignment vertical="center"/>
    </xf>
    <xf numFmtId="0" fontId="29" fillId="0" borderId="80" xfId="0" applyFont="1" applyBorder="1">
      <alignment vertical="center"/>
    </xf>
    <xf numFmtId="0" fontId="29" fillId="0" borderId="132" xfId="0" applyFont="1" applyBorder="1">
      <alignment vertical="center"/>
    </xf>
    <xf numFmtId="0" fontId="29" fillId="0" borderId="86" xfId="0" applyFont="1" applyBorder="1">
      <alignment vertical="center"/>
    </xf>
    <xf numFmtId="0" fontId="29" fillId="0" borderId="82" xfId="0" applyFont="1" applyBorder="1" applyAlignment="1">
      <alignment horizontal="center" vertical="center"/>
    </xf>
    <xf numFmtId="0" fontId="22" fillId="0" borderId="155" xfId="0" applyFont="1" applyBorder="1" applyAlignment="1">
      <alignment horizontal="center" vertical="center" shrinkToFit="1"/>
    </xf>
    <xf numFmtId="0" fontId="22" fillId="0" borderId="156" xfId="0" applyFont="1" applyBorder="1" applyAlignment="1">
      <alignment horizontal="center" vertical="center" shrinkToFit="1"/>
    </xf>
    <xf numFmtId="0" fontId="22" fillId="0" borderId="155" xfId="0" applyFont="1" applyBorder="1" applyAlignment="1" applyProtection="1">
      <alignment horizontal="left" vertical="center" shrinkToFit="1"/>
      <protection locked="0"/>
    </xf>
    <xf numFmtId="0" fontId="22" fillId="0" borderId="156" xfId="0" applyFont="1" applyBorder="1" applyAlignment="1" applyProtection="1">
      <alignment horizontal="left" vertical="center" shrinkToFit="1"/>
      <protection locked="0"/>
    </xf>
    <xf numFmtId="0" fontId="22" fillId="0" borderId="157" xfId="0" applyFont="1" applyBorder="1" applyAlignment="1" applyProtection="1">
      <alignment horizontal="left" vertical="center" shrinkToFit="1"/>
      <protection locked="0"/>
    </xf>
    <xf numFmtId="0" fontId="24" fillId="0" borderId="115" xfId="0" applyFont="1" applyBorder="1" applyAlignment="1">
      <alignment horizontal="distributed" vertical="center"/>
    </xf>
    <xf numFmtId="0" fontId="29" fillId="0" borderId="81" xfId="0" applyFont="1" applyBorder="1" applyAlignment="1">
      <alignment horizontal="center" vertical="center"/>
    </xf>
    <xf numFmtId="0" fontId="29" fillId="0" borderId="84" xfId="0" applyFont="1" applyBorder="1" applyAlignment="1">
      <alignment horizontal="center" vertical="center"/>
    </xf>
    <xf numFmtId="179" fontId="24" fillId="0" borderId="148" xfId="0" applyNumberFormat="1" applyFont="1" applyBorder="1" applyAlignment="1" applyProtection="1">
      <alignment horizontal="left" vertical="center" shrinkToFit="1"/>
      <protection locked="0"/>
    </xf>
    <xf numFmtId="179" fontId="24" fillId="0" borderId="141" xfId="0" applyNumberFormat="1" applyFont="1" applyBorder="1" applyAlignment="1" applyProtection="1">
      <alignment horizontal="left" vertical="center" shrinkToFit="1"/>
      <protection locked="0"/>
    </xf>
    <xf numFmtId="179" fontId="24" fillId="0" borderId="149" xfId="0" applyNumberFormat="1" applyFont="1" applyBorder="1" applyAlignment="1" applyProtection="1">
      <alignment horizontal="left" vertical="center" shrinkToFit="1"/>
      <protection locked="0"/>
    </xf>
    <xf numFmtId="179" fontId="24" fillId="0" borderId="132" xfId="0" applyNumberFormat="1" applyFont="1" applyBorder="1" applyAlignment="1" applyProtection="1">
      <alignment horizontal="left" vertical="center" shrinkToFit="1"/>
      <protection locked="0"/>
    </xf>
    <xf numFmtId="179" fontId="24" fillId="0" borderId="0" xfId="0" applyNumberFormat="1" applyFont="1" applyAlignment="1" applyProtection="1">
      <alignment horizontal="left" vertical="center" shrinkToFit="1"/>
      <protection locked="0"/>
    </xf>
    <xf numFmtId="179" fontId="24" fillId="0" borderId="139" xfId="0" applyNumberFormat="1" applyFont="1" applyBorder="1" applyAlignment="1" applyProtection="1">
      <alignment horizontal="left" vertical="center" shrinkToFit="1"/>
      <protection locked="0"/>
    </xf>
    <xf numFmtId="179" fontId="24" fillId="0" borderId="114" xfId="0" applyNumberFormat="1" applyFont="1" applyBorder="1" applyAlignment="1" applyProtection="1">
      <alignment horizontal="left" vertical="center" shrinkToFit="1"/>
      <protection locked="0"/>
    </xf>
    <xf numFmtId="179" fontId="24" fillId="0" borderId="115" xfId="0" applyNumberFormat="1" applyFont="1" applyBorder="1" applyAlignment="1" applyProtection="1">
      <alignment horizontal="left" vertical="center" shrinkToFit="1"/>
      <protection locked="0"/>
    </xf>
    <xf numFmtId="179" fontId="24" fillId="0" borderId="116" xfId="0" applyNumberFormat="1" applyFont="1" applyBorder="1" applyAlignment="1" applyProtection="1">
      <alignment horizontal="left" vertical="center" shrinkToFit="1"/>
      <protection locked="0"/>
    </xf>
    <xf numFmtId="0" fontId="29" fillId="0" borderId="148" xfId="0" applyFont="1" applyBorder="1" applyAlignment="1">
      <alignment horizontal="distributed" vertical="center" wrapText="1"/>
    </xf>
    <xf numFmtId="0" fontId="29" fillId="0" borderId="141" xfId="0" applyFont="1" applyBorder="1" applyAlignment="1">
      <alignment horizontal="distributed" vertical="center" wrapText="1"/>
    </xf>
    <xf numFmtId="0" fontId="29" fillId="0" borderId="149" xfId="0" applyFont="1" applyBorder="1" applyAlignment="1">
      <alignment horizontal="distributed" vertical="center" wrapText="1"/>
    </xf>
    <xf numFmtId="0" fontId="29" fillId="0" borderId="132" xfId="0" applyFont="1" applyBorder="1" applyAlignment="1">
      <alignment horizontal="distributed" vertical="center" wrapText="1"/>
    </xf>
    <xf numFmtId="0" fontId="29" fillId="0" borderId="0" xfId="0" applyFont="1" applyAlignment="1">
      <alignment horizontal="distributed" vertical="center" wrapText="1"/>
    </xf>
    <xf numFmtId="0" fontId="29" fillId="0" borderId="139" xfId="0" applyFont="1" applyBorder="1" applyAlignment="1">
      <alignment horizontal="distributed" vertical="center" wrapText="1"/>
    </xf>
    <xf numFmtId="0" fontId="24" fillId="0" borderId="80" xfId="0" applyFont="1" applyBorder="1" applyAlignment="1" applyProtection="1">
      <alignment horizontal="center" vertical="center"/>
      <protection locked="0"/>
    </xf>
    <xf numFmtId="0" fontId="24" fillId="0" borderId="82" xfId="0" applyFont="1" applyBorder="1" applyAlignment="1" applyProtection="1">
      <alignment horizontal="center" vertical="center"/>
      <protection locked="0"/>
    </xf>
    <xf numFmtId="0" fontId="24" fillId="0" borderId="132" xfId="0" applyFont="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16" fillId="0" borderId="141" xfId="0" applyFont="1" applyBorder="1" applyProtection="1">
      <alignment vertical="center"/>
      <protection locked="0"/>
    </xf>
    <xf numFmtId="0" fontId="16" fillId="0" borderId="0" xfId="0" applyFont="1" applyProtection="1">
      <alignment vertical="center"/>
      <protection locked="0"/>
    </xf>
    <xf numFmtId="0" fontId="35" fillId="0" borderId="141" xfId="0" applyFont="1" applyBorder="1">
      <alignment vertical="center"/>
    </xf>
    <xf numFmtId="0" fontId="29" fillId="0" borderId="114" xfId="0" applyFont="1" applyBorder="1" applyAlignment="1">
      <alignment horizontal="distributed" vertical="center" wrapText="1"/>
    </xf>
    <xf numFmtId="0" fontId="29" fillId="0" borderId="115" xfId="0" applyFont="1" applyBorder="1" applyAlignment="1">
      <alignment horizontal="distributed" vertical="center" wrapText="1"/>
    </xf>
    <xf numFmtId="0" fontId="29" fillId="0" borderId="116" xfId="0" applyFont="1" applyBorder="1" applyAlignment="1">
      <alignment horizontal="distributed" vertical="center" wrapText="1"/>
    </xf>
    <xf numFmtId="0" fontId="24" fillId="0" borderId="139" xfId="0" applyFont="1" applyBorder="1" applyAlignment="1" applyProtection="1">
      <alignment horizontal="center" vertical="center"/>
      <protection locked="0"/>
    </xf>
    <xf numFmtId="0" fontId="24" fillId="0" borderId="114" xfId="0" applyFont="1" applyBorder="1" applyAlignment="1" applyProtection="1">
      <alignment horizontal="center" vertical="center"/>
      <protection locked="0"/>
    </xf>
    <xf numFmtId="0" fontId="24" fillId="0" borderId="115" xfId="0" applyFont="1" applyBorder="1" applyAlignment="1" applyProtection="1">
      <alignment horizontal="center" vertical="center"/>
      <protection locked="0"/>
    </xf>
    <xf numFmtId="0" fontId="24" fillId="0" borderId="116" xfId="0" applyFont="1" applyBorder="1" applyAlignment="1" applyProtection="1">
      <alignment horizontal="center" vertical="center"/>
      <protection locked="0"/>
    </xf>
    <xf numFmtId="0" fontId="29" fillId="0" borderId="83" xfId="0" applyFont="1" applyBorder="1" applyAlignment="1">
      <alignment horizontal="center" vertical="center"/>
    </xf>
    <xf numFmtId="0" fontId="22" fillId="7" borderId="155" xfId="0" applyFont="1" applyFill="1" applyBorder="1" applyAlignment="1" applyProtection="1">
      <alignment horizontal="left" vertical="center" shrinkToFit="1"/>
      <protection locked="0"/>
    </xf>
    <xf numFmtId="0" fontId="22" fillId="7" borderId="156" xfId="0" applyFont="1" applyFill="1" applyBorder="1" applyAlignment="1" applyProtection="1">
      <alignment horizontal="left" vertical="center" shrinkToFit="1"/>
      <protection locked="0"/>
    </xf>
    <xf numFmtId="0" fontId="22" fillId="7" borderId="157" xfId="0" applyFont="1" applyFill="1" applyBorder="1" applyAlignment="1" applyProtection="1">
      <alignment horizontal="left" vertical="center" shrinkToFit="1"/>
      <protection locked="0"/>
    </xf>
    <xf numFmtId="0" fontId="29" fillId="0" borderId="0" xfId="0" applyFont="1" applyAlignment="1">
      <alignment horizontal="distributed" wrapText="1"/>
    </xf>
    <xf numFmtId="0" fontId="29" fillId="0" borderId="0" xfId="0" applyFont="1" applyAlignment="1">
      <alignment horizontal="distributed" vertical="top"/>
    </xf>
    <xf numFmtId="0" fontId="29" fillId="0" borderId="115" xfId="0" applyFont="1" applyBorder="1" applyAlignment="1">
      <alignment horizontal="distributed" vertical="top"/>
    </xf>
    <xf numFmtId="0" fontId="29" fillId="0" borderId="141" xfId="0" applyFont="1" applyBorder="1" applyAlignment="1" applyProtection="1">
      <alignment horizontal="center" vertical="center"/>
      <protection locked="0"/>
    </xf>
    <xf numFmtId="0" fontId="24" fillId="0" borderId="0" xfId="0" applyFont="1" applyAlignment="1" applyProtection="1">
      <alignment horizontal="center" vertical="center" shrinkToFit="1"/>
      <protection locked="0"/>
    </xf>
    <xf numFmtId="0" fontId="24" fillId="0" borderId="139" xfId="0" applyFont="1" applyBorder="1" applyAlignment="1" applyProtection="1">
      <alignment horizontal="center" vertical="center" shrinkToFit="1"/>
      <protection locked="0"/>
    </xf>
    <xf numFmtId="0" fontId="24" fillId="0" borderId="115" xfId="0" applyFont="1" applyBorder="1" applyAlignment="1" applyProtection="1">
      <alignment horizontal="center" vertical="center" shrinkToFit="1"/>
      <protection locked="0"/>
    </xf>
    <xf numFmtId="0" fontId="24" fillId="0" borderId="116" xfId="0" applyFont="1" applyBorder="1" applyAlignment="1" applyProtection="1">
      <alignment horizontal="center" vertical="center" shrinkToFit="1"/>
      <protection locked="0"/>
    </xf>
    <xf numFmtId="0" fontId="24" fillId="0" borderId="0" xfId="0" applyFont="1" applyAlignment="1">
      <alignment horizontal="distributed" vertical="center" wrapText="1"/>
    </xf>
    <xf numFmtId="0" fontId="24" fillId="0" borderId="0" xfId="0" applyFont="1" applyAlignment="1">
      <alignment horizontal="left" vertical="center" shrinkToFit="1"/>
    </xf>
    <xf numFmtId="0" fontId="24" fillId="0" borderId="87" xfId="0" applyFont="1" applyBorder="1" applyAlignment="1" applyProtection="1">
      <alignment horizontal="center" vertical="center" shrinkToFit="1"/>
      <protection locked="0"/>
    </xf>
    <xf numFmtId="0" fontId="24" fillId="0" borderId="165" xfId="0" applyFont="1" applyBorder="1" applyAlignment="1" applyProtection="1">
      <alignment horizontal="center" vertical="center" shrinkToFit="1"/>
      <protection locked="0"/>
    </xf>
    <xf numFmtId="0" fontId="24" fillId="0" borderId="141" xfId="0" applyFont="1" applyBorder="1" applyAlignment="1">
      <alignment horizontal="distributed" vertical="center"/>
    </xf>
    <xf numFmtId="49" fontId="24" fillId="0" borderId="148" xfId="0" applyNumberFormat="1" applyFont="1" applyBorder="1" applyAlignment="1" applyProtection="1">
      <alignment horizontal="center" vertical="center" shrinkToFit="1"/>
      <protection locked="0"/>
    </xf>
    <xf numFmtId="0" fontId="24" fillId="0" borderId="141" xfId="0" applyFont="1" applyBorder="1" applyAlignment="1" applyProtection="1">
      <alignment horizontal="center" vertical="center" shrinkToFit="1"/>
      <protection locked="0"/>
    </xf>
    <xf numFmtId="0" fontId="24" fillId="0" borderId="114" xfId="0" applyFont="1" applyBorder="1" applyAlignment="1" applyProtection="1">
      <alignment horizontal="center" vertical="center" shrinkToFit="1"/>
      <protection locked="0"/>
    </xf>
    <xf numFmtId="176" fontId="24" fillId="0" borderId="148" xfId="0" applyNumberFormat="1" applyFont="1" applyBorder="1" applyAlignment="1" applyProtection="1">
      <alignment horizontal="center" vertical="center" shrinkToFit="1"/>
      <protection locked="0"/>
    </xf>
    <xf numFmtId="176" fontId="24" fillId="0" borderId="141" xfId="0" applyNumberFormat="1" applyFont="1" applyBorder="1" applyAlignment="1" applyProtection="1">
      <alignment horizontal="center" vertical="center" shrinkToFit="1"/>
      <protection locked="0"/>
    </xf>
    <xf numFmtId="176" fontId="24" fillId="0" borderId="114" xfId="0" applyNumberFormat="1" applyFont="1" applyBorder="1" applyAlignment="1" applyProtection="1">
      <alignment horizontal="center" vertical="center" shrinkToFit="1"/>
      <protection locked="0"/>
    </xf>
    <xf numFmtId="176" fontId="24" fillId="0" borderId="115" xfId="0" applyNumberFormat="1" applyFont="1" applyBorder="1" applyAlignment="1" applyProtection="1">
      <alignment horizontal="center" vertical="center" shrinkToFit="1"/>
      <protection locked="0"/>
    </xf>
    <xf numFmtId="0" fontId="22" fillId="0" borderId="148" xfId="0" applyFont="1" applyBorder="1" applyAlignment="1">
      <alignment horizontal="distributed" vertical="center" wrapText="1"/>
    </xf>
    <xf numFmtId="0" fontId="22" fillId="0" borderId="141" xfId="0" applyFont="1" applyBorder="1" applyAlignment="1">
      <alignment horizontal="distributed" vertical="center" wrapText="1"/>
    </xf>
    <xf numFmtId="0" fontId="22" fillId="0" borderId="132" xfId="0" applyFont="1" applyBorder="1" applyAlignment="1">
      <alignment horizontal="distributed" vertical="center" wrapText="1"/>
    </xf>
    <xf numFmtId="0" fontId="22" fillId="0" borderId="0" xfId="0" applyFont="1" applyAlignment="1">
      <alignment horizontal="distributed" vertical="center" wrapText="1"/>
    </xf>
    <xf numFmtId="0" fontId="22" fillId="0" borderId="132" xfId="0" applyFont="1" applyBorder="1" applyAlignment="1">
      <alignment horizontal="distributed" vertical="center"/>
    </xf>
    <xf numFmtId="0" fontId="22" fillId="0" borderId="0" xfId="2" applyFont="1" applyAlignment="1">
      <alignment horizontal="distributed" vertical="center"/>
    </xf>
    <xf numFmtId="0" fontId="22" fillId="0" borderId="114" xfId="0" applyFont="1" applyBorder="1" applyAlignment="1">
      <alignment horizontal="distributed" vertical="center"/>
    </xf>
    <xf numFmtId="0" fontId="22" fillId="0" borderId="115" xfId="0" applyFont="1" applyBorder="1" applyAlignment="1">
      <alignment horizontal="distributed" vertical="center"/>
    </xf>
    <xf numFmtId="0" fontId="24" fillId="7" borderId="148" xfId="0" applyFont="1" applyFill="1" applyBorder="1" applyAlignment="1" applyProtection="1">
      <alignment horizontal="center" vertical="center" shrinkToFit="1"/>
      <protection locked="0"/>
    </xf>
    <xf numFmtId="0" fontId="24" fillId="7" borderId="141" xfId="0" applyFont="1" applyFill="1" applyBorder="1" applyAlignment="1" applyProtection="1">
      <alignment horizontal="center" vertical="center" shrinkToFit="1"/>
      <protection locked="0"/>
    </xf>
    <xf numFmtId="0" fontId="24" fillId="7" borderId="149" xfId="0" applyFont="1" applyFill="1" applyBorder="1" applyAlignment="1" applyProtection="1">
      <alignment horizontal="center" vertical="center" shrinkToFit="1"/>
      <protection locked="0"/>
    </xf>
    <xf numFmtId="0" fontId="24" fillId="7" borderId="114" xfId="0" applyFont="1" applyFill="1" applyBorder="1" applyAlignment="1" applyProtection="1">
      <alignment horizontal="center" vertical="center" shrinkToFit="1"/>
      <protection locked="0"/>
    </xf>
    <xf numFmtId="0" fontId="24" fillId="7" borderId="115" xfId="0" applyFont="1" applyFill="1" applyBorder="1" applyAlignment="1" applyProtection="1">
      <alignment horizontal="center" vertical="center" shrinkToFit="1"/>
      <protection locked="0"/>
    </xf>
    <xf numFmtId="0" fontId="24" fillId="7" borderId="116" xfId="0" applyFont="1" applyFill="1" applyBorder="1" applyAlignment="1" applyProtection="1">
      <alignment horizontal="center" vertical="center" shrinkToFit="1"/>
      <protection locked="0"/>
    </xf>
    <xf numFmtId="0" fontId="26" fillId="0" borderId="148" xfId="0" applyFont="1" applyBorder="1" applyAlignment="1">
      <alignment horizontal="distributed" vertical="center"/>
    </xf>
    <xf numFmtId="0" fontId="26" fillId="0" borderId="141" xfId="0" applyFont="1" applyBorder="1" applyAlignment="1">
      <alignment horizontal="distributed" vertical="center"/>
    </xf>
    <xf numFmtId="0" fontId="26" fillId="0" borderId="149" xfId="0" applyFont="1" applyBorder="1" applyAlignment="1">
      <alignment horizontal="distributed" vertical="center"/>
    </xf>
    <xf numFmtId="0" fontId="26" fillId="0" borderId="132" xfId="0" applyFont="1" applyBorder="1" applyAlignment="1">
      <alignment horizontal="distributed" vertical="center"/>
    </xf>
    <xf numFmtId="0" fontId="26" fillId="0" borderId="0" xfId="0" applyFont="1" applyAlignment="1">
      <alignment horizontal="distributed" vertical="center"/>
    </xf>
    <xf numFmtId="0" fontId="26" fillId="0" borderId="139" xfId="0" applyFont="1" applyBorder="1" applyAlignment="1">
      <alignment horizontal="distributed" vertical="center"/>
    </xf>
    <xf numFmtId="0" fontId="22" fillId="0" borderId="139" xfId="0" applyFont="1" applyBorder="1" applyAlignment="1">
      <alignment horizontal="distributed" vertical="center"/>
    </xf>
    <xf numFmtId="0" fontId="22" fillId="0" borderId="116" xfId="0" applyFont="1" applyBorder="1" applyAlignment="1">
      <alignment horizontal="distributed" vertical="center"/>
    </xf>
    <xf numFmtId="0" fontId="29" fillId="0" borderId="0" xfId="0" applyFont="1" applyAlignment="1" applyProtection="1">
      <alignment horizontal="left" vertical="center"/>
      <protection locked="0"/>
    </xf>
    <xf numFmtId="0" fontId="29" fillId="0" borderId="84" xfId="0" applyFont="1" applyBorder="1" applyAlignment="1" applyProtection="1">
      <alignment horizontal="left" vertical="center"/>
      <protection locked="0"/>
    </xf>
    <xf numFmtId="0" fontId="29" fillId="0" borderId="87" xfId="0" applyFont="1" applyBorder="1" applyAlignment="1" applyProtection="1">
      <alignment horizontal="left" vertical="center"/>
      <protection locked="0"/>
    </xf>
    <xf numFmtId="0" fontId="29" fillId="0" borderId="85" xfId="0" applyFont="1" applyBorder="1" applyAlignment="1" applyProtection="1">
      <alignment horizontal="left" vertical="center"/>
      <protection locked="0"/>
    </xf>
    <xf numFmtId="0" fontId="20" fillId="3" borderId="82" xfId="0" applyFont="1" applyFill="1" applyBorder="1" applyAlignment="1">
      <alignment horizontal="distributed" vertical="center" wrapText="1"/>
    </xf>
    <xf numFmtId="0" fontId="20" fillId="3" borderId="0" xfId="0" applyFont="1" applyFill="1" applyAlignment="1">
      <alignment horizontal="distributed" vertical="center" wrapText="1"/>
    </xf>
    <xf numFmtId="0" fontId="20" fillId="0" borderId="0" xfId="0" applyFont="1" applyAlignment="1">
      <alignment horizontal="left" vertical="center" wrapText="1"/>
    </xf>
    <xf numFmtId="0" fontId="24" fillId="7" borderId="0" xfId="0" applyFont="1" applyFill="1" applyAlignment="1" applyProtection="1">
      <alignment horizontal="center" vertical="center"/>
      <protection locked="0"/>
    </xf>
    <xf numFmtId="0" fontId="77" fillId="0" borderId="0" xfId="0" applyFont="1" applyAlignment="1">
      <alignment horizontal="left" vertical="center" wrapText="1"/>
    </xf>
    <xf numFmtId="0" fontId="20" fillId="3" borderId="83" xfId="0" applyFont="1" applyFill="1" applyBorder="1" applyAlignment="1">
      <alignment horizontal="distributed" vertical="center" wrapText="1"/>
    </xf>
    <xf numFmtId="0" fontId="20" fillId="3" borderId="86" xfId="0" applyFont="1" applyFill="1" applyBorder="1" applyAlignment="1">
      <alignment horizontal="distributed" vertical="center" wrapText="1"/>
    </xf>
    <xf numFmtId="0" fontId="20" fillId="3" borderId="87" xfId="0" applyFont="1" applyFill="1" applyBorder="1" applyAlignment="1">
      <alignment horizontal="distributed" vertical="center" wrapText="1"/>
    </xf>
    <xf numFmtId="0" fontId="24" fillId="0" borderId="80" xfId="0" applyFont="1" applyBorder="1" applyAlignment="1" applyProtection="1">
      <alignment horizontal="center" vertical="center" shrinkToFit="1"/>
      <protection locked="0"/>
    </xf>
    <xf numFmtId="0" fontId="24" fillId="0" borderId="82" xfId="0" applyFont="1" applyBorder="1" applyAlignment="1" applyProtection="1">
      <alignment horizontal="center" vertical="center" shrinkToFit="1"/>
      <protection locked="0"/>
    </xf>
    <xf numFmtId="0" fontId="24" fillId="0" borderId="132" xfId="0" applyFont="1" applyBorder="1" applyAlignment="1" applyProtection="1">
      <alignment horizontal="center" vertical="center" shrinkToFit="1"/>
      <protection locked="0"/>
    </xf>
    <xf numFmtId="49" fontId="24" fillId="0" borderId="82" xfId="0" applyNumberFormat="1" applyFont="1" applyBorder="1" applyAlignment="1" applyProtection="1">
      <alignment horizontal="center" vertical="center"/>
      <protection locked="0"/>
    </xf>
    <xf numFmtId="0" fontId="29" fillId="3" borderId="82" xfId="0" applyFont="1" applyFill="1" applyBorder="1" applyAlignment="1">
      <alignment horizontal="distributed" vertical="center" wrapText="1"/>
    </xf>
    <xf numFmtId="0" fontId="29" fillId="3" borderId="0" xfId="0" applyFont="1" applyFill="1" applyAlignment="1">
      <alignment horizontal="distributed" vertical="center" wrapText="1"/>
    </xf>
    <xf numFmtId="0" fontId="29" fillId="3" borderId="87" xfId="0" applyFont="1" applyFill="1" applyBorder="1" applyAlignment="1">
      <alignment horizontal="distributed" vertical="center" wrapText="1"/>
    </xf>
    <xf numFmtId="0" fontId="20" fillId="3" borderId="80" xfId="0" applyFont="1" applyFill="1" applyBorder="1" applyAlignment="1" applyProtection="1">
      <alignment horizontal="left" vertical="top" wrapText="1" shrinkToFit="1"/>
      <protection locked="0"/>
    </xf>
    <xf numFmtId="0" fontId="20" fillId="3" borderId="82" xfId="0" applyFont="1" applyFill="1" applyBorder="1" applyAlignment="1" applyProtection="1">
      <alignment horizontal="left" vertical="top" wrapText="1" shrinkToFit="1"/>
      <protection locked="0"/>
    </xf>
    <xf numFmtId="0" fontId="20" fillId="3" borderId="81" xfId="0" applyFont="1" applyFill="1" applyBorder="1" applyAlignment="1" applyProtection="1">
      <alignment horizontal="left" vertical="top" wrapText="1" shrinkToFit="1"/>
      <protection locked="0"/>
    </xf>
    <xf numFmtId="0" fontId="20" fillId="3" borderId="0" xfId="0" applyFont="1" applyFill="1" applyAlignment="1" applyProtection="1">
      <alignment horizontal="center" vertical="center" wrapText="1" shrinkToFit="1"/>
      <protection locked="0"/>
    </xf>
    <xf numFmtId="179" fontId="20" fillId="3" borderId="0" xfId="0" applyNumberFormat="1" applyFont="1" applyFill="1" applyAlignment="1" applyProtection="1">
      <alignment horizontal="left" vertical="center" shrinkToFit="1"/>
      <protection locked="0"/>
    </xf>
    <xf numFmtId="0" fontId="29" fillId="0" borderId="0" xfId="0" applyFont="1" applyAlignment="1">
      <alignment horizontal="left" vertical="center" wrapText="1"/>
    </xf>
    <xf numFmtId="0" fontId="35" fillId="0" borderId="0" xfId="0" applyFont="1" applyAlignment="1">
      <alignment horizontal="left" vertical="center" wrapText="1"/>
    </xf>
    <xf numFmtId="0" fontId="20" fillId="0" borderId="0" xfId="0" applyFont="1" applyAlignment="1">
      <alignment horizontal="left" vertical="top" wrapText="1"/>
    </xf>
    <xf numFmtId="0" fontId="113" fillId="0" borderId="154" xfId="0" applyFont="1" applyBorder="1" applyAlignment="1">
      <alignment horizontal="justify" vertical="center" wrapText="1"/>
    </xf>
    <xf numFmtId="0" fontId="113" fillId="0" borderId="0" xfId="2" applyFont="1" applyAlignment="1">
      <alignment horizontal="right" vertical="center"/>
    </xf>
    <xf numFmtId="0" fontId="113" fillId="0" borderId="115" xfId="2" applyFont="1" applyBorder="1" applyAlignment="1">
      <alignment horizontal="left" vertical="center" wrapText="1"/>
    </xf>
    <xf numFmtId="0" fontId="60" fillId="0" borderId="0" xfId="0" applyFont="1" applyAlignment="1">
      <alignment horizontal="center" vertical="center" wrapText="1"/>
    </xf>
    <xf numFmtId="179" fontId="0" fillId="0" borderId="0" xfId="0" applyNumberFormat="1" applyAlignment="1">
      <alignment horizontal="left" vertical="center"/>
    </xf>
    <xf numFmtId="0" fontId="60" fillId="0" borderId="0" xfId="0" applyFont="1" applyAlignment="1">
      <alignment horizontal="center" vertical="center"/>
    </xf>
    <xf numFmtId="179" fontId="0" fillId="0" borderId="0" xfId="0" applyNumberFormat="1"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xf>
    <xf numFmtId="179" fontId="0" fillId="0" borderId="0" xfId="0" applyNumberFormat="1" applyAlignment="1">
      <alignment horizontal="left" vertical="center" shrinkToFit="1"/>
    </xf>
    <xf numFmtId="0" fontId="62" fillId="0" borderId="0" xfId="0" applyFont="1" applyAlignment="1">
      <alignment horizontal="center" vertical="center"/>
    </xf>
    <xf numFmtId="0" fontId="61" fillId="0" borderId="0" xfId="0" applyFont="1" applyAlignment="1">
      <alignment horizontal="left" vertical="center"/>
    </xf>
    <xf numFmtId="0" fontId="47" fillId="0" borderId="0" xfId="1" applyFont="1" applyAlignment="1">
      <alignment horizontal="left" vertical="center"/>
    </xf>
    <xf numFmtId="0" fontId="107" fillId="0" borderId="0" xfId="1" applyFont="1" applyAlignment="1">
      <alignment horizontal="center" vertical="center"/>
    </xf>
    <xf numFmtId="0" fontId="47" fillId="0" borderId="0" xfId="1" applyFont="1" applyAlignment="1">
      <alignment horizontal="distributed" vertical="center"/>
    </xf>
    <xf numFmtId="0" fontId="47" fillId="0" borderId="0" xfId="1" applyFont="1" applyAlignment="1">
      <alignment horizontal="center" vertical="center"/>
    </xf>
    <xf numFmtId="0" fontId="108" fillId="0" borderId="0" xfId="1" applyFont="1" applyAlignment="1">
      <alignment horizontal="left" vertical="center" wrapText="1" shrinkToFit="1"/>
    </xf>
    <xf numFmtId="0" fontId="108" fillId="0" borderId="0" xfId="1" applyFont="1" applyAlignment="1">
      <alignment horizontal="left" vertical="center" shrinkToFit="1"/>
    </xf>
    <xf numFmtId="0" fontId="108" fillId="0" borderId="0" xfId="1" applyFont="1" applyAlignment="1">
      <alignment horizontal="center" vertical="center" shrinkToFit="1"/>
    </xf>
    <xf numFmtId="0" fontId="47" fillId="0" borderId="0" xfId="1" applyFont="1" applyAlignment="1">
      <alignment horizontal="left" vertical="center" wrapText="1"/>
    </xf>
    <xf numFmtId="0" fontId="28" fillId="0" borderId="0" xfId="1" applyFont="1" applyAlignment="1">
      <alignment horizontal="right" vertical="center" wrapText="1"/>
    </xf>
    <xf numFmtId="0" fontId="32" fillId="0" borderId="0" xfId="2" applyFont="1" applyAlignment="1">
      <alignment horizontal="center" vertical="center"/>
    </xf>
    <xf numFmtId="0" fontId="24" fillId="0" borderId="0" xfId="2" applyFont="1" applyAlignment="1">
      <alignment horizontal="left" vertical="top" wrapText="1"/>
    </xf>
    <xf numFmtId="0" fontId="24" fillId="0" borderId="0" xfId="2" applyFont="1" applyAlignment="1">
      <alignment horizontal="center" vertical="center" wrapText="1"/>
    </xf>
    <xf numFmtId="0" fontId="24" fillId="0" borderId="0" xfId="2" applyFont="1" applyAlignment="1">
      <alignment horizontal="left" vertical="center" wrapText="1"/>
    </xf>
    <xf numFmtId="179" fontId="33" fillId="0" borderId="0" xfId="2" applyNumberFormat="1" applyFont="1" applyAlignment="1">
      <alignment horizontal="left" vertical="center" shrinkToFit="1"/>
    </xf>
    <xf numFmtId="0" fontId="24" fillId="0" borderId="0" xfId="2" applyFont="1" applyAlignment="1">
      <alignment horizontal="right" vertical="center" wrapText="1"/>
    </xf>
    <xf numFmtId="179" fontId="93" fillId="0" borderId="0" xfId="2" applyNumberFormat="1" applyFont="1" applyAlignment="1">
      <alignment horizontal="right" vertical="center"/>
    </xf>
    <xf numFmtId="179" fontId="33" fillId="0" borderId="0" xfId="2" applyNumberFormat="1" applyFont="1" applyAlignment="1">
      <alignment horizontal="left" vertical="center" wrapText="1"/>
    </xf>
    <xf numFmtId="0" fontId="20" fillId="0" borderId="0" xfId="2" applyFont="1">
      <alignment vertical="center"/>
    </xf>
    <xf numFmtId="0" fontId="34" fillId="0" borderId="0" xfId="2" applyFont="1">
      <alignment vertical="center"/>
    </xf>
    <xf numFmtId="0" fontId="20" fillId="0" borderId="0" xfId="2" applyFont="1" applyAlignment="1">
      <alignment horizontal="left" vertical="center"/>
    </xf>
    <xf numFmtId="0" fontId="34" fillId="0" borderId="0" xfId="2" applyFont="1" applyAlignment="1">
      <alignment horizontal="left" vertical="center"/>
    </xf>
    <xf numFmtId="0" fontId="28" fillId="0" borderId="0" xfId="2" applyFont="1">
      <alignment vertical="center"/>
    </xf>
    <xf numFmtId="0" fontId="37" fillId="0" borderId="0" xfId="2" applyFont="1" applyAlignment="1">
      <alignment horizontal="center" vertical="center"/>
    </xf>
    <xf numFmtId="0" fontId="38" fillId="0" borderId="0" xfId="2" applyFont="1">
      <alignment vertical="center"/>
    </xf>
    <xf numFmtId="0" fontId="51" fillId="0" borderId="0" xfId="0" applyFont="1">
      <alignment vertical="center"/>
    </xf>
    <xf numFmtId="0" fontId="20" fillId="0" borderId="0" xfId="2" applyFont="1" applyAlignment="1">
      <alignment horizontal="center" vertical="top" wrapText="1"/>
    </xf>
    <xf numFmtId="0" fontId="34" fillId="0" borderId="0" xfId="0" applyFont="1" applyAlignment="1" applyProtection="1">
      <alignment horizontal="center" vertical="top" wrapText="1"/>
      <protection locked="0"/>
    </xf>
    <xf numFmtId="0" fontId="20" fillId="0" borderId="0" xfId="2" applyFont="1" applyAlignment="1">
      <alignment horizontal="right" vertical="center"/>
    </xf>
    <xf numFmtId="0" fontId="34" fillId="0" borderId="0" xfId="2" applyFont="1" applyAlignment="1" applyProtection="1">
      <alignment horizontal="left" vertical="center" shrinkToFit="1"/>
      <protection locked="0"/>
    </xf>
    <xf numFmtId="0" fontId="51" fillId="0" borderId="0" xfId="0" applyFont="1" applyProtection="1">
      <alignment vertical="center"/>
      <protection locked="0"/>
    </xf>
    <xf numFmtId="0" fontId="34" fillId="0" borderId="0" xfId="0" applyFont="1" applyAlignment="1" applyProtection="1">
      <alignment horizontal="right" vertical="center"/>
      <protection locked="0"/>
    </xf>
    <xf numFmtId="0" fontId="51" fillId="0" borderId="0" xfId="0" applyFont="1" applyAlignment="1" applyProtection="1">
      <alignment horizontal="right" vertical="center"/>
      <protection locked="0"/>
    </xf>
    <xf numFmtId="0" fontId="51" fillId="0" borderId="0" xfId="0" applyFont="1" applyAlignment="1">
      <alignment horizontal="center" vertical="center"/>
    </xf>
    <xf numFmtId="0" fontId="34" fillId="0" borderId="0" xfId="0" applyFont="1" applyAlignment="1" applyProtection="1">
      <alignment horizontal="left" vertical="center" wrapText="1"/>
      <protection locked="0"/>
    </xf>
    <xf numFmtId="0" fontId="20" fillId="0" borderId="0" xfId="2" applyFont="1" applyAlignment="1">
      <alignment horizontal="center" vertical="center" wrapText="1"/>
    </xf>
    <xf numFmtId="0" fontId="20" fillId="0" borderId="0" xfId="2" applyFont="1" applyAlignment="1">
      <alignment horizontal="distributed" vertical="center" shrinkToFit="1"/>
    </xf>
    <xf numFmtId="0" fontId="20" fillId="7" borderId="0" xfId="0" applyFont="1" applyFill="1" applyAlignment="1" applyProtection="1">
      <alignment horizontal="left" vertical="center" wrapText="1"/>
      <protection locked="0"/>
    </xf>
    <xf numFmtId="0" fontId="20" fillId="7" borderId="0" xfId="0" applyFont="1" applyFill="1" applyAlignment="1" applyProtection="1">
      <alignment horizontal="left" vertical="center" shrinkToFit="1"/>
      <protection locked="0"/>
    </xf>
    <xf numFmtId="0" fontId="20" fillId="0" borderId="190" xfId="2" applyFont="1" applyBorder="1" applyAlignment="1">
      <alignment horizontal="center" vertical="center"/>
    </xf>
    <xf numFmtId="0" fontId="37" fillId="0" borderId="191" xfId="2" applyFont="1" applyBorder="1" applyAlignment="1">
      <alignment horizontal="center" vertical="center"/>
    </xf>
    <xf numFmtId="0" fontId="20" fillId="7" borderId="0" xfId="0" applyFont="1" applyFill="1" applyAlignment="1" applyProtection="1">
      <alignment horizontal="center" vertical="center"/>
      <protection locked="0"/>
    </xf>
    <xf numFmtId="0" fontId="51" fillId="7" borderId="0" xfId="0" applyFont="1" applyFill="1" applyAlignment="1" applyProtection="1">
      <alignment horizontal="center" vertical="center"/>
      <protection locked="0"/>
    </xf>
    <xf numFmtId="0" fontId="51" fillId="7" borderId="0" xfId="0" applyFont="1" applyFill="1" applyAlignment="1" applyProtection="1">
      <alignment horizontal="right" vertical="center"/>
      <protection locked="0"/>
    </xf>
    <xf numFmtId="0" fontId="20" fillId="7" borderId="0" xfId="0" applyFont="1" applyFill="1" applyAlignment="1" applyProtection="1">
      <alignment horizontal="right" vertical="center"/>
      <protection locked="0"/>
    </xf>
    <xf numFmtId="3" fontId="20" fillId="7" borderId="0" xfId="0" applyNumberFormat="1" applyFont="1" applyFill="1" applyAlignment="1" applyProtection="1">
      <alignment horizontal="center" vertical="center"/>
      <protection locked="0"/>
    </xf>
    <xf numFmtId="0" fontId="0" fillId="7" borderId="0" xfId="0" applyFill="1" applyAlignment="1" applyProtection="1">
      <alignment horizontal="center" vertical="center"/>
      <protection locked="0"/>
    </xf>
    <xf numFmtId="0" fontId="24" fillId="7" borderId="0" xfId="0" applyFont="1" applyFill="1" applyAlignment="1" applyProtection="1">
      <alignment horizontal="left" vertical="center" wrapText="1"/>
      <protection locked="0"/>
    </xf>
    <xf numFmtId="0" fontId="130" fillId="0" borderId="0" xfId="2" applyFont="1" applyAlignment="1">
      <alignment horizontal="center" vertical="center"/>
    </xf>
    <xf numFmtId="0" fontId="130" fillId="0" borderId="0" xfId="2" applyFont="1" applyAlignment="1">
      <alignment horizontal="distributed" vertical="center" shrinkToFit="1"/>
    </xf>
    <xf numFmtId="49" fontId="20" fillId="7" borderId="0" xfId="0" applyNumberFormat="1" applyFont="1" applyFill="1" applyAlignment="1" applyProtection="1">
      <alignment horizontal="center" vertical="center"/>
      <protection locked="0"/>
    </xf>
    <xf numFmtId="0" fontId="51" fillId="7" borderId="0" xfId="0" applyFont="1" applyFill="1" applyProtection="1">
      <alignment vertical="center"/>
      <protection locked="0"/>
    </xf>
    <xf numFmtId="0" fontId="20" fillId="0" borderId="192" xfId="2" applyFont="1" applyBorder="1" applyAlignment="1" applyProtection="1">
      <alignment horizontal="center" vertical="center"/>
      <protection locked="0"/>
    </xf>
    <xf numFmtId="0" fontId="20" fillId="0" borderId="192" xfId="2" applyFont="1" applyBorder="1" applyAlignment="1">
      <alignment horizontal="center" vertical="center"/>
    </xf>
    <xf numFmtId="0" fontId="20" fillId="0" borderId="192" xfId="2" applyFont="1" applyBorder="1" applyAlignment="1" applyProtection="1">
      <alignment horizontal="center" vertical="center" shrinkToFit="1"/>
      <protection locked="0"/>
    </xf>
    <xf numFmtId="0" fontId="20" fillId="0" borderId="193" xfId="2" applyFont="1" applyBorder="1" applyAlignment="1" applyProtection="1">
      <alignment horizontal="center" vertical="center" shrinkToFit="1"/>
      <protection locked="0"/>
    </xf>
    <xf numFmtId="0" fontId="20" fillId="0" borderId="194" xfId="2" applyFont="1" applyBorder="1" applyAlignment="1">
      <alignment horizontal="center" vertical="center" shrinkToFit="1"/>
    </xf>
    <xf numFmtId="0" fontId="20" fillId="0" borderId="195" xfId="2" applyFont="1" applyBorder="1" applyAlignment="1" applyProtection="1">
      <alignment horizontal="center" vertical="center" shrinkToFit="1"/>
      <protection locked="0"/>
    </xf>
    <xf numFmtId="0" fontId="20" fillId="0" borderId="195" xfId="2" applyFont="1" applyBorder="1" applyAlignment="1">
      <alignment horizontal="center" vertical="center" shrinkToFit="1"/>
    </xf>
    <xf numFmtId="0" fontId="20" fillId="0" borderId="192" xfId="2" applyFont="1" applyBorder="1" applyAlignment="1">
      <alignment horizontal="center" vertical="center" shrinkToFit="1"/>
    </xf>
    <xf numFmtId="0" fontId="20" fillId="0" borderId="192" xfId="2" applyFont="1" applyBorder="1" applyAlignment="1">
      <alignment horizontal="center" vertical="center" wrapText="1"/>
    </xf>
    <xf numFmtId="0" fontId="0" fillId="0" borderId="0" xfId="0" applyAlignment="1">
      <alignment vertical="center" shrinkToFit="1"/>
    </xf>
    <xf numFmtId="0" fontId="89" fillId="0" borderId="0" xfId="0" applyFont="1" applyAlignment="1">
      <alignment horizontal="center" vertical="center" shrinkToFit="1"/>
    </xf>
    <xf numFmtId="0" fontId="53" fillId="0" borderId="0" xfId="0" applyFont="1" applyAlignment="1">
      <alignment horizontal="center" vertical="center" shrinkToFit="1"/>
    </xf>
    <xf numFmtId="0" fontId="0" fillId="0" borderId="0" xfId="0" applyAlignment="1">
      <alignment horizontal="center" vertical="center" shrinkToFit="1"/>
    </xf>
    <xf numFmtId="0" fontId="27" fillId="0" borderId="0" xfId="0" applyFont="1" applyAlignment="1">
      <alignment horizontal="center" vertical="center" shrinkToFit="1"/>
    </xf>
    <xf numFmtId="0" fontId="24" fillId="0" borderId="0" xfId="0" applyFont="1" applyAlignment="1">
      <alignment horizontal="center" shrinkToFit="1"/>
    </xf>
    <xf numFmtId="0" fontId="24" fillId="0" borderId="0" xfId="0" applyFont="1" applyAlignment="1">
      <alignment horizontal="distributed" shrinkToFit="1"/>
    </xf>
    <xf numFmtId="0" fontId="24" fillId="0" borderId="97" xfId="0" applyFont="1" applyBorder="1" applyAlignment="1">
      <alignment horizontal="center" vertical="center" shrinkToFit="1"/>
    </xf>
    <xf numFmtId="0" fontId="24" fillId="0" borderId="0" xfId="0" applyFont="1" applyAlignment="1">
      <alignment horizontal="center" vertical="top" shrinkToFit="1"/>
    </xf>
    <xf numFmtId="0" fontId="24" fillId="0" borderId="97" xfId="0" applyFont="1" applyBorder="1" applyAlignment="1">
      <alignment horizontal="center" vertical="top" shrinkToFit="1"/>
    </xf>
    <xf numFmtId="0" fontId="24" fillId="0" borderId="0" xfId="0" applyFont="1" applyAlignment="1">
      <alignment horizontal="distributed" vertical="top" shrinkToFit="1"/>
    </xf>
    <xf numFmtId="0" fontId="24" fillId="0" borderId="97" xfId="0" applyFont="1" applyBorder="1" applyAlignment="1">
      <alignment horizontal="distributed" vertical="top" shrinkToFit="1"/>
    </xf>
    <xf numFmtId="0" fontId="28" fillId="0" borderId="0" xfId="0" applyFont="1" applyAlignment="1">
      <alignment horizontal="center" vertical="center" shrinkToFit="1"/>
    </xf>
    <xf numFmtId="0" fontId="28" fillId="0" borderId="28" xfId="0" applyFont="1" applyBorder="1" applyAlignment="1">
      <alignment horizontal="center" vertical="center" shrinkToFit="1"/>
    </xf>
    <xf numFmtId="0" fontId="28" fillId="0" borderId="97" xfId="0" applyFont="1" applyBorder="1" applyAlignment="1">
      <alignment horizontal="center" vertical="center" shrinkToFit="1"/>
    </xf>
    <xf numFmtId="0" fontId="28" fillId="0" borderId="98" xfId="0" applyFont="1" applyBorder="1" applyAlignment="1">
      <alignment horizontal="center" vertical="center" shrinkToFit="1"/>
    </xf>
    <xf numFmtId="0" fontId="24" fillId="0" borderId="51" xfId="0" applyFont="1" applyBorder="1" applyAlignment="1">
      <alignment horizontal="center" vertical="center" shrinkToFit="1"/>
    </xf>
    <xf numFmtId="0" fontId="24" fillId="0" borderId="9" xfId="0" applyFont="1" applyBorder="1" applyAlignment="1">
      <alignment horizontal="center" vertical="center" shrinkToFit="1"/>
    </xf>
    <xf numFmtId="0" fontId="24" fillId="0" borderId="67" xfId="0" applyFont="1" applyBorder="1" applyAlignment="1">
      <alignment horizontal="center" vertical="center" shrinkToFit="1"/>
    </xf>
    <xf numFmtId="0" fontId="24" fillId="0" borderId="99" xfId="0" applyFont="1" applyBorder="1" applyAlignment="1">
      <alignment horizontal="center" vertical="center" shrinkToFit="1"/>
    </xf>
    <xf numFmtId="0" fontId="24" fillId="0" borderId="88" xfId="0" applyFont="1" applyBorder="1" applyAlignment="1">
      <alignment horizontal="center" vertical="center" shrinkToFit="1"/>
    </xf>
    <xf numFmtId="0" fontId="24" fillId="0" borderId="91" xfId="0" applyFont="1" applyBorder="1" applyAlignment="1">
      <alignment horizontal="center" vertical="center" shrinkToFit="1"/>
    </xf>
    <xf numFmtId="0" fontId="24" fillId="0" borderId="55" xfId="0" applyFont="1" applyBorder="1" applyAlignment="1">
      <alignment horizontal="center" vertical="center" shrinkToFit="1"/>
    </xf>
    <xf numFmtId="0" fontId="24" fillId="0" borderId="90" xfId="0" applyFont="1" applyBorder="1" applyAlignment="1">
      <alignment horizontal="center" vertical="center" shrinkToFit="1"/>
    </xf>
    <xf numFmtId="0" fontId="18" fillId="0" borderId="9" xfId="0" applyFont="1" applyBorder="1" applyAlignment="1" applyProtection="1">
      <alignment horizontal="center" vertical="center" shrinkToFit="1"/>
      <protection locked="0"/>
    </xf>
    <xf numFmtId="0" fontId="18" fillId="0" borderId="88" xfId="0" applyFont="1" applyBorder="1" applyAlignment="1" applyProtection="1">
      <alignment horizontal="center" vertical="center" shrinkToFit="1"/>
      <protection locked="0"/>
    </xf>
    <xf numFmtId="0" fontId="24" fillId="0" borderId="52" xfId="0" applyFont="1" applyBorder="1" applyAlignment="1">
      <alignment horizontal="center" vertical="center" shrinkToFit="1"/>
    </xf>
    <xf numFmtId="0" fontId="24" fillId="0" borderId="102" xfId="0" applyFont="1" applyBorder="1" applyAlignment="1">
      <alignment horizontal="center" vertical="center" shrinkToFit="1"/>
    </xf>
    <xf numFmtId="0" fontId="16" fillId="0" borderId="9" xfId="0" applyFont="1" applyBorder="1" applyAlignment="1">
      <alignment horizontal="center" vertical="center" shrinkToFit="1"/>
    </xf>
    <xf numFmtId="0" fontId="16" fillId="0" borderId="67" xfId="0" applyFont="1" applyBorder="1" applyAlignment="1">
      <alignment horizontal="center" vertical="center" shrinkToFit="1"/>
    </xf>
    <xf numFmtId="0" fontId="16" fillId="0" borderId="95" xfId="0" applyFont="1" applyBorder="1" applyAlignment="1">
      <alignment horizontal="center" vertical="center" shrinkToFit="1"/>
    </xf>
    <xf numFmtId="0" fontId="16" fillId="0" borderId="128" xfId="0" applyFont="1" applyBorder="1" applyAlignment="1">
      <alignment horizontal="center" vertical="center" shrinkToFit="1"/>
    </xf>
    <xf numFmtId="0" fontId="16" fillId="0" borderId="99" xfId="0" applyFont="1" applyBorder="1" applyAlignment="1">
      <alignment horizontal="center" vertical="center" shrinkToFit="1"/>
    </xf>
    <xf numFmtId="0" fontId="16" fillId="0" borderId="88" xfId="0" applyFont="1" applyBorder="1" applyAlignment="1">
      <alignment horizontal="center" vertical="center" shrinkToFit="1"/>
    </xf>
    <xf numFmtId="0" fontId="16" fillId="0" borderId="91" xfId="0" applyFont="1" applyBorder="1" applyAlignment="1">
      <alignment horizontal="center" vertical="center" shrinkToFit="1"/>
    </xf>
    <xf numFmtId="0" fontId="18" fillId="0" borderId="55" xfId="0" applyFont="1" applyBorder="1" applyAlignment="1" applyProtection="1">
      <alignment horizontal="center" vertical="center" shrinkToFit="1"/>
      <protection locked="0"/>
    </xf>
    <xf numFmtId="0" fontId="18" fillId="0" borderId="89" xfId="0" applyFont="1" applyBorder="1" applyAlignment="1" applyProtection="1">
      <alignment horizontal="center" vertical="center" shrinkToFit="1"/>
      <protection locked="0"/>
    </xf>
    <xf numFmtId="0" fontId="18" fillId="0" borderId="90" xfId="0" applyFont="1" applyBorder="1" applyAlignment="1" applyProtection="1">
      <alignment horizontal="center" vertical="center" shrinkToFit="1"/>
      <protection locked="0"/>
    </xf>
    <xf numFmtId="0" fontId="24" fillId="0" borderId="9" xfId="0" applyFont="1" applyBorder="1" applyAlignment="1">
      <alignment vertical="center" shrinkToFit="1"/>
    </xf>
    <xf numFmtId="0" fontId="24" fillId="0" borderId="0" xfId="0" applyFont="1" applyAlignment="1">
      <alignment vertical="center" shrinkToFit="1"/>
    </xf>
    <xf numFmtId="49" fontId="18" fillId="0" borderId="0" xfId="0" applyNumberFormat="1" applyFont="1" applyAlignment="1" applyProtection="1">
      <alignment horizontal="center" vertical="center" shrinkToFit="1"/>
      <protection locked="0"/>
    </xf>
    <xf numFmtId="49" fontId="18" fillId="0" borderId="129" xfId="0" applyNumberFormat="1" applyFont="1" applyBorder="1" applyAlignment="1" applyProtection="1">
      <alignment horizontal="center" vertical="center" shrinkToFit="1"/>
      <protection locked="0"/>
    </xf>
    <xf numFmtId="0" fontId="18" fillId="0" borderId="129" xfId="0" applyFont="1" applyBorder="1" applyAlignment="1" applyProtection="1">
      <alignment horizontal="center" vertical="center" shrinkToFit="1"/>
      <protection locked="0"/>
    </xf>
    <xf numFmtId="0" fontId="24" fillId="0" borderId="28" xfId="0" applyFont="1" applyBorder="1" applyAlignment="1">
      <alignment horizontal="center" vertical="center" shrinkToFit="1"/>
    </xf>
    <xf numFmtId="0" fontId="24" fillId="0" borderId="160" xfId="0" applyFont="1" applyBorder="1" applyAlignment="1">
      <alignment horizontal="center" vertical="center" shrinkToFit="1"/>
    </xf>
    <xf numFmtId="0" fontId="24" fillId="0" borderId="129" xfId="0" applyFont="1" applyBorder="1" applyAlignment="1">
      <alignment horizontal="center" vertical="center" shrinkToFit="1"/>
    </xf>
    <xf numFmtId="0" fontId="16" fillId="0" borderId="129" xfId="0" applyFont="1" applyBorder="1" applyAlignment="1">
      <alignment horizontal="center" vertical="center" shrinkToFit="1"/>
    </xf>
    <xf numFmtId="0" fontId="16" fillId="0" borderId="104" xfId="0" applyFont="1" applyBorder="1" applyAlignment="1">
      <alignment horizontal="center" vertical="center" shrinkToFit="1"/>
    </xf>
    <xf numFmtId="0" fontId="24" fillId="0" borderId="95" xfId="0" applyFont="1" applyBorder="1" applyAlignment="1">
      <alignment horizontal="center" vertical="center" shrinkToFit="1"/>
    </xf>
    <xf numFmtId="179" fontId="18" fillId="0" borderId="129" xfId="0" applyNumberFormat="1" applyFont="1" applyBorder="1" applyAlignment="1" applyProtection="1">
      <alignment horizontal="left" vertical="center" shrinkToFit="1"/>
      <protection locked="0"/>
    </xf>
    <xf numFmtId="179" fontId="18" fillId="0" borderId="131" xfId="0" applyNumberFormat="1" applyFont="1" applyBorder="1" applyAlignment="1" applyProtection="1">
      <alignment horizontal="left" vertical="center" shrinkToFit="1"/>
      <protection locked="0"/>
    </xf>
    <xf numFmtId="179" fontId="18" fillId="0" borderId="0" xfId="0" applyNumberFormat="1" applyFont="1" applyAlignment="1" applyProtection="1">
      <alignment horizontal="left" vertical="center" shrinkToFit="1"/>
      <protection locked="0"/>
    </xf>
    <xf numFmtId="179" fontId="18" fillId="0" borderId="28" xfId="0" applyNumberFormat="1" applyFont="1" applyBorder="1" applyAlignment="1" applyProtection="1">
      <alignment horizontal="left" vertical="center" shrinkToFit="1"/>
      <protection locked="0"/>
    </xf>
    <xf numFmtId="179" fontId="18" fillId="0" borderId="88" xfId="0" applyNumberFormat="1" applyFont="1" applyBorder="1" applyAlignment="1" applyProtection="1">
      <alignment horizontal="left" vertical="center" shrinkToFit="1"/>
      <protection locked="0"/>
    </xf>
    <xf numFmtId="179" fontId="18" fillId="0" borderId="102" xfId="0" applyNumberFormat="1" applyFont="1" applyBorder="1" applyAlignment="1" applyProtection="1">
      <alignment horizontal="left" vertical="center" shrinkToFit="1"/>
      <protection locked="0"/>
    </xf>
    <xf numFmtId="0" fontId="43" fillId="0" borderId="160" xfId="0" applyFont="1" applyBorder="1" applyAlignment="1">
      <alignment horizontal="center" vertical="center" wrapText="1" shrinkToFit="1"/>
    </xf>
    <xf numFmtId="0" fontId="0" fillId="0" borderId="129" xfId="0" applyBorder="1" applyAlignment="1">
      <alignment horizontal="center" vertical="center" shrinkToFit="1"/>
    </xf>
    <xf numFmtId="0" fontId="0" fillId="0" borderId="104" xfId="0" applyBorder="1" applyAlignment="1">
      <alignment horizontal="center" vertical="center" shrinkToFit="1"/>
    </xf>
    <xf numFmtId="0" fontId="43" fillId="0" borderId="95" xfId="0" applyFont="1" applyBorder="1" applyAlignment="1">
      <alignment horizontal="center" vertical="center" shrinkToFit="1"/>
    </xf>
    <xf numFmtId="0" fontId="0" fillId="0" borderId="128" xfId="0" applyBorder="1" applyAlignment="1">
      <alignment horizontal="center" vertical="center" shrinkToFit="1"/>
    </xf>
    <xf numFmtId="0" fontId="43" fillId="0" borderId="88" xfId="0" applyFont="1" applyBorder="1" applyAlignment="1">
      <alignment horizontal="center" vertical="center" shrinkToFit="1"/>
    </xf>
    <xf numFmtId="0" fontId="0" fillId="0" borderId="88" xfId="0" applyBorder="1" applyAlignment="1">
      <alignment horizontal="center" vertical="center" shrinkToFit="1"/>
    </xf>
    <xf numFmtId="0" fontId="0" fillId="0" borderId="91" xfId="0" applyBorder="1" applyAlignment="1">
      <alignment horizontal="center" vertical="center" shrinkToFit="1"/>
    </xf>
    <xf numFmtId="0" fontId="18" fillId="0" borderId="129" xfId="0" applyFont="1" applyBorder="1" applyAlignment="1" applyProtection="1">
      <alignment horizontal="left" vertical="center" shrinkToFit="1"/>
      <protection locked="0"/>
    </xf>
    <xf numFmtId="0" fontId="18" fillId="0" borderId="131" xfId="0" applyFont="1" applyBorder="1" applyAlignment="1" applyProtection="1">
      <alignment horizontal="left" vertical="center" shrinkToFit="1"/>
      <protection locked="0"/>
    </xf>
    <xf numFmtId="0" fontId="18" fillId="0" borderId="0" xfId="0" applyFont="1" applyAlignment="1" applyProtection="1">
      <alignment horizontal="left" vertical="center" shrinkToFit="1"/>
      <protection locked="0"/>
    </xf>
    <xf numFmtId="0" fontId="18" fillId="0" borderId="28" xfId="0" applyFont="1" applyBorder="1" applyAlignment="1" applyProtection="1">
      <alignment horizontal="left" vertical="center" shrinkToFit="1"/>
      <protection locked="0"/>
    </xf>
    <xf numFmtId="0" fontId="18" fillId="0" borderId="88" xfId="0" applyFont="1" applyBorder="1" applyAlignment="1" applyProtection="1">
      <alignment horizontal="left" vertical="center" shrinkToFit="1"/>
      <protection locked="0"/>
    </xf>
    <xf numFmtId="0" fontId="18" fillId="0" borderId="102" xfId="0" applyFont="1" applyBorder="1" applyAlignment="1" applyProtection="1">
      <alignment horizontal="left" vertical="center" shrinkToFit="1"/>
      <protection locked="0"/>
    </xf>
    <xf numFmtId="0" fontId="43" fillId="0" borderId="160" xfId="0" applyFont="1" applyBorder="1" applyAlignment="1">
      <alignment horizontal="center" vertical="center" wrapText="1"/>
    </xf>
    <xf numFmtId="0" fontId="0" fillId="0" borderId="129" xfId="0" applyBorder="1" applyAlignment="1">
      <alignment horizontal="center" vertical="center" wrapText="1"/>
    </xf>
    <xf numFmtId="0" fontId="0" fillId="0" borderId="162" xfId="0" applyBorder="1" applyAlignment="1">
      <alignment horizontal="center" vertical="center" wrapText="1"/>
    </xf>
    <xf numFmtId="0" fontId="0" fillId="0" borderId="95" xfId="0"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0" fontId="0" fillId="0" borderId="99" xfId="0" applyBorder="1" applyAlignment="1">
      <alignment horizontal="center" vertical="center" wrapText="1"/>
    </xf>
    <xf numFmtId="0" fontId="0" fillId="0" borderId="88" xfId="0" applyBorder="1" applyAlignment="1">
      <alignment horizontal="center" vertical="center" wrapText="1"/>
    </xf>
    <xf numFmtId="0" fontId="0" fillId="0" borderId="159" xfId="0" applyBorder="1" applyAlignment="1">
      <alignment horizontal="center" vertical="center" wrapText="1"/>
    </xf>
    <xf numFmtId="0" fontId="42" fillId="0" borderId="161" xfId="0" applyFont="1" applyBorder="1" applyAlignment="1">
      <alignment horizontal="center" vertical="center" shrinkToFit="1"/>
    </xf>
    <xf numFmtId="0" fontId="52" fillId="0" borderId="129" xfId="0" applyFont="1" applyBorder="1" applyAlignment="1">
      <alignment horizontal="center" vertical="center" shrinkToFit="1"/>
    </xf>
    <xf numFmtId="0" fontId="52" fillId="0" borderId="104" xfId="0" applyFont="1" applyBorder="1" applyAlignment="1">
      <alignment horizontal="center" vertical="center" shrinkToFit="1"/>
    </xf>
    <xf numFmtId="0" fontId="0" fillId="0" borderId="26" xfId="0" applyBorder="1" applyAlignment="1">
      <alignment horizontal="center" vertical="center" shrinkToFit="1"/>
    </xf>
    <xf numFmtId="0" fontId="0" fillId="0" borderId="3" xfId="0" applyBorder="1" applyAlignment="1">
      <alignment horizontal="center" vertical="center" shrinkToFit="1"/>
    </xf>
    <xf numFmtId="0" fontId="0" fillId="0" borderId="20" xfId="0" applyBorder="1" applyAlignment="1">
      <alignment horizontal="center" vertical="center" shrinkToFit="1"/>
    </xf>
    <xf numFmtId="0" fontId="18" fillId="4" borderId="158" xfId="0" applyFont="1" applyFill="1" applyBorder="1" applyAlignment="1" applyProtection="1">
      <alignment horizontal="left" vertical="center" shrinkToFit="1"/>
      <protection locked="0"/>
    </xf>
    <xf numFmtId="0" fontId="18" fillId="4" borderId="129" xfId="0" applyFont="1" applyFill="1" applyBorder="1" applyAlignment="1" applyProtection="1">
      <alignment horizontal="left" vertical="center" shrinkToFit="1"/>
      <protection locked="0"/>
    </xf>
    <xf numFmtId="0" fontId="18" fillId="4" borderId="162" xfId="0" applyFont="1" applyFill="1" applyBorder="1" applyAlignment="1" applyProtection="1">
      <alignment horizontal="left" vertical="center" shrinkToFit="1"/>
      <protection locked="0"/>
    </xf>
    <xf numFmtId="0" fontId="18" fillId="4" borderId="31" xfId="0" applyFont="1" applyFill="1" applyBorder="1" applyAlignment="1" applyProtection="1">
      <alignment horizontal="left" vertical="center" shrinkToFit="1"/>
      <protection locked="0"/>
    </xf>
    <xf numFmtId="0" fontId="24" fillId="0" borderId="161" xfId="0" applyFont="1" applyBorder="1" applyAlignment="1">
      <alignment horizontal="center" vertical="center" textRotation="255" shrinkToFit="1"/>
    </xf>
    <xf numFmtId="0" fontId="16" fillId="0" borderId="162" xfId="0" applyFont="1" applyBorder="1" applyAlignment="1">
      <alignment vertical="center" textRotation="255" shrinkToFit="1"/>
    </xf>
    <xf numFmtId="0" fontId="16" fillId="0" borderId="8" xfId="0" applyFont="1" applyBorder="1" applyAlignment="1">
      <alignment vertical="center" textRotation="255" shrinkToFit="1"/>
    </xf>
    <xf numFmtId="0" fontId="16" fillId="0" borderId="22" xfId="0" applyFont="1" applyBorder="1" applyAlignment="1">
      <alignment vertical="center" textRotation="255" shrinkToFit="1"/>
    </xf>
    <xf numFmtId="0" fontId="16" fillId="0" borderId="26" xfId="0" applyFont="1" applyBorder="1" applyAlignment="1">
      <alignment vertical="center" textRotation="255" shrinkToFit="1"/>
    </xf>
    <xf numFmtId="0" fontId="16" fillId="0" borderId="30" xfId="0" applyFont="1" applyBorder="1" applyAlignment="1">
      <alignment vertical="center" textRotation="255" shrinkToFit="1"/>
    </xf>
    <xf numFmtId="0" fontId="18" fillId="6" borderId="161" xfId="0" applyFont="1" applyFill="1" applyBorder="1" applyAlignment="1" applyProtection="1">
      <alignment horizontal="center" vertical="center" shrinkToFit="1"/>
      <protection locked="0"/>
    </xf>
    <xf numFmtId="0" fontId="18" fillId="6" borderId="129" xfId="0" applyFont="1" applyFill="1" applyBorder="1" applyAlignment="1" applyProtection="1">
      <alignment horizontal="center" vertical="center" shrinkToFit="1"/>
      <protection locked="0"/>
    </xf>
    <xf numFmtId="0" fontId="18" fillId="6" borderId="8" xfId="0" applyFont="1" applyFill="1" applyBorder="1" applyAlignment="1" applyProtection="1">
      <alignment horizontal="center" vertical="center" shrinkToFit="1"/>
      <protection locked="0"/>
    </xf>
    <xf numFmtId="0" fontId="18" fillId="6" borderId="0" xfId="0" applyFont="1" applyFill="1" applyAlignment="1" applyProtection="1">
      <alignment horizontal="center" vertical="center" shrinkToFit="1"/>
      <protection locked="0"/>
    </xf>
    <xf numFmtId="0" fontId="18" fillId="6" borderId="26" xfId="0" applyFont="1" applyFill="1" applyBorder="1" applyAlignment="1" applyProtection="1">
      <alignment horizontal="center" vertical="center" shrinkToFit="1"/>
      <protection locked="0"/>
    </xf>
    <xf numFmtId="0" fontId="18" fillId="6" borderId="3" xfId="0" applyFont="1" applyFill="1" applyBorder="1" applyAlignment="1" applyProtection="1">
      <alignment horizontal="center" vertical="center" shrinkToFit="1"/>
      <protection locked="0"/>
    </xf>
    <xf numFmtId="0" fontId="18" fillId="4" borderId="129" xfId="0" applyFont="1" applyFill="1" applyBorder="1" applyAlignment="1" applyProtection="1">
      <alignment horizontal="center" vertical="center" shrinkToFit="1"/>
      <protection locked="0"/>
    </xf>
    <xf numFmtId="0" fontId="18" fillId="4" borderId="0" xfId="0" applyFont="1" applyFill="1" applyAlignment="1" applyProtection="1">
      <alignment horizontal="center" vertical="center" shrinkToFit="1"/>
      <protection locked="0"/>
    </xf>
    <xf numFmtId="0" fontId="18" fillId="4" borderId="3" xfId="0" applyFont="1" applyFill="1" applyBorder="1" applyAlignment="1" applyProtection="1">
      <alignment horizontal="center" vertical="center" shrinkToFit="1"/>
      <protection locked="0"/>
    </xf>
    <xf numFmtId="0" fontId="24" fillId="0" borderId="3" xfId="0" applyFont="1" applyBorder="1" applyAlignment="1">
      <alignment horizontal="center" vertical="center" shrinkToFit="1"/>
    </xf>
    <xf numFmtId="0" fontId="16" fillId="0" borderId="3" xfId="0" applyFont="1" applyBorder="1" applyAlignment="1">
      <alignment horizontal="center" vertical="center" shrinkToFit="1"/>
    </xf>
    <xf numFmtId="0" fontId="24" fillId="0" borderId="161" xfId="0" applyFont="1" applyBorder="1" applyAlignment="1">
      <alignment horizontal="center" vertical="center" textRotation="255"/>
    </xf>
    <xf numFmtId="0" fontId="16" fillId="0" borderId="162" xfId="0" applyFont="1" applyBorder="1" applyAlignment="1">
      <alignment horizontal="center" vertical="center" textRotation="255"/>
    </xf>
    <xf numFmtId="0" fontId="16" fillId="0" borderId="8" xfId="0" applyFont="1" applyBorder="1" applyAlignment="1">
      <alignment horizontal="center" vertical="center" textRotation="255"/>
    </xf>
    <xf numFmtId="0" fontId="16" fillId="0" borderId="22" xfId="0" applyFont="1" applyBorder="1" applyAlignment="1">
      <alignment horizontal="center" vertical="center" textRotation="255"/>
    </xf>
    <xf numFmtId="0" fontId="16" fillId="0" borderId="26" xfId="0" applyFont="1" applyBorder="1" applyAlignment="1">
      <alignment horizontal="center" vertical="center" textRotation="255"/>
    </xf>
    <xf numFmtId="0" fontId="16" fillId="0" borderId="30" xfId="0" applyFont="1" applyBorder="1" applyAlignment="1">
      <alignment horizontal="center" vertical="center" textRotation="255"/>
    </xf>
    <xf numFmtId="0" fontId="18" fillId="6" borderId="131" xfId="0" applyFont="1" applyFill="1" applyBorder="1" applyAlignment="1" applyProtection="1">
      <alignment horizontal="center" vertical="center" shrinkToFit="1"/>
      <protection locked="0"/>
    </xf>
    <xf numFmtId="0" fontId="18" fillId="6" borderId="28" xfId="0" applyFont="1" applyFill="1" applyBorder="1" applyAlignment="1" applyProtection="1">
      <alignment horizontal="center" vertical="center" shrinkToFit="1"/>
      <protection locked="0"/>
    </xf>
    <xf numFmtId="0" fontId="18" fillId="6" borderId="4" xfId="0" applyFont="1" applyFill="1" applyBorder="1" applyAlignment="1" applyProtection="1">
      <alignment horizontal="center" vertical="center" shrinkToFit="1"/>
      <protection locked="0"/>
    </xf>
    <xf numFmtId="0" fontId="0" fillId="0" borderId="25" xfId="0" applyBorder="1" applyAlignment="1">
      <alignment horizontal="center" vertical="center" shrinkToFit="1"/>
    </xf>
    <xf numFmtId="0" fontId="0" fillId="0" borderId="8" xfId="0" applyBorder="1" applyAlignment="1">
      <alignment horizontal="center" vertical="center" shrinkToFit="1"/>
    </xf>
    <xf numFmtId="0" fontId="18" fillId="4" borderId="7" xfId="0" applyFont="1" applyFill="1" applyBorder="1" applyAlignment="1" applyProtection="1">
      <alignment horizontal="left" vertical="center" shrinkToFit="1"/>
      <protection locked="0"/>
    </xf>
    <xf numFmtId="0" fontId="18" fillId="4" borderId="1" xfId="0" applyFont="1" applyFill="1" applyBorder="1" applyAlignment="1" applyProtection="1">
      <alignment horizontal="left" vertical="center" shrinkToFit="1"/>
      <protection locked="0"/>
    </xf>
    <xf numFmtId="0" fontId="18" fillId="4" borderId="29" xfId="0" applyFont="1" applyFill="1" applyBorder="1" applyAlignment="1" applyProtection="1">
      <alignment horizontal="left" vertical="center" shrinkToFit="1"/>
      <protection locked="0"/>
    </xf>
    <xf numFmtId="0" fontId="18" fillId="4" borderId="89" xfId="0" applyFont="1" applyFill="1" applyBorder="1" applyAlignment="1" applyProtection="1">
      <alignment horizontal="left" vertical="center" shrinkToFit="1"/>
      <protection locked="0"/>
    </xf>
    <xf numFmtId="0" fontId="24" fillId="0" borderId="24" xfId="0" applyFont="1" applyBorder="1" applyAlignment="1">
      <alignment horizontal="center" vertical="center" shrinkToFit="1"/>
    </xf>
    <xf numFmtId="0" fontId="24" fillId="0" borderId="1" xfId="0" applyFont="1" applyBorder="1" applyAlignment="1">
      <alignment horizontal="center" vertical="center" shrinkToFit="1"/>
    </xf>
    <xf numFmtId="0" fontId="24" fillId="0" borderId="29" xfId="0" applyFont="1" applyBorder="1" applyAlignment="1">
      <alignment horizontal="center" vertical="center" shrinkToFit="1"/>
    </xf>
    <xf numFmtId="0" fontId="24" fillId="0" borderId="26" xfId="0" applyFont="1" applyBorder="1" applyAlignment="1">
      <alignment horizontal="center" vertical="center" shrinkToFit="1"/>
    </xf>
    <xf numFmtId="0" fontId="24" fillId="0" borderId="30" xfId="0" applyFont="1" applyBorder="1" applyAlignment="1">
      <alignment horizontal="center" vertical="center" shrinkToFit="1"/>
    </xf>
    <xf numFmtId="0" fontId="20" fillId="0" borderId="7" xfId="0" applyFont="1" applyBorder="1" applyAlignment="1">
      <alignment horizontal="center" vertical="center" shrinkToFit="1"/>
    </xf>
    <xf numFmtId="0" fontId="16" fillId="0" borderId="1" xfId="0" applyFont="1" applyBorder="1" applyAlignment="1">
      <alignment horizontal="center" vertical="center" shrinkToFit="1"/>
    </xf>
    <xf numFmtId="0" fontId="24" fillId="0" borderId="23" xfId="0" applyFont="1" applyBorder="1" applyAlignment="1">
      <alignment horizontal="center" vertical="center" shrinkToFit="1"/>
    </xf>
    <xf numFmtId="0" fontId="18" fillId="4" borderId="28" xfId="0" applyFont="1" applyFill="1" applyBorder="1" applyAlignment="1" applyProtection="1">
      <alignment horizontal="left" vertical="center" shrinkToFit="1"/>
      <protection locked="0"/>
    </xf>
    <xf numFmtId="0" fontId="18" fillId="4" borderId="4" xfId="0" applyFont="1" applyFill="1" applyBorder="1" applyAlignment="1" applyProtection="1">
      <alignment horizontal="left" vertical="center" shrinkToFit="1"/>
      <protection locked="0"/>
    </xf>
    <xf numFmtId="0" fontId="43" fillId="0" borderId="91" xfId="0" applyFont="1" applyBorder="1" applyAlignment="1">
      <alignment horizontal="center" vertical="center" shrinkToFit="1"/>
    </xf>
    <xf numFmtId="0" fontId="24" fillId="0" borderId="7" xfId="0" applyFont="1" applyBorder="1" applyAlignment="1">
      <alignment vertical="center" shrinkToFit="1"/>
    </xf>
    <xf numFmtId="0" fontId="16" fillId="0" borderId="90" xfId="0" applyFont="1" applyBorder="1" applyAlignment="1">
      <alignment vertical="center" shrinkToFit="1"/>
    </xf>
    <xf numFmtId="0" fontId="18" fillId="4" borderId="1" xfId="0" applyFont="1" applyFill="1" applyBorder="1" applyAlignment="1" applyProtection="1">
      <alignment horizontal="center" vertical="center" shrinkToFit="1"/>
      <protection locked="0"/>
    </xf>
    <xf numFmtId="0" fontId="18" fillId="4" borderId="88" xfId="0" applyFont="1" applyFill="1" applyBorder="1" applyAlignment="1" applyProtection="1">
      <alignment horizontal="center" vertical="center" shrinkToFit="1"/>
      <protection locked="0"/>
    </xf>
    <xf numFmtId="0" fontId="0" fillId="0" borderId="42" xfId="0" applyBorder="1" applyAlignment="1">
      <alignment horizontal="center" vertical="center" shrinkToFit="1"/>
    </xf>
    <xf numFmtId="0" fontId="0" fillId="0" borderId="43" xfId="0" applyBorder="1" applyAlignment="1">
      <alignment horizontal="center" vertical="center" shrinkToFit="1"/>
    </xf>
    <xf numFmtId="0" fontId="0" fillId="0" borderId="41" xfId="0" applyBorder="1" applyAlignment="1">
      <alignment horizontal="center" vertical="center" shrinkToFit="1"/>
    </xf>
    <xf numFmtId="0" fontId="18" fillId="6" borderId="1" xfId="0" applyFont="1" applyFill="1" applyBorder="1" applyAlignment="1" applyProtection="1">
      <alignment horizontal="center" vertical="center" shrinkToFit="1"/>
      <protection locked="0"/>
    </xf>
    <xf numFmtId="0" fontId="18" fillId="6" borderId="88" xfId="0" applyFont="1" applyFill="1" applyBorder="1" applyAlignment="1" applyProtection="1">
      <alignment horizontal="center" vertical="center" shrinkToFit="1"/>
      <protection locked="0"/>
    </xf>
    <xf numFmtId="0" fontId="24" fillId="0" borderId="1" xfId="0" applyFont="1" applyBorder="1" applyAlignment="1">
      <alignment vertical="center" shrinkToFit="1"/>
    </xf>
    <xf numFmtId="0" fontId="16" fillId="0" borderId="88" xfId="0" applyFont="1" applyBorder="1" applyAlignment="1">
      <alignment vertical="center" shrinkToFit="1"/>
    </xf>
    <xf numFmtId="0" fontId="16" fillId="0" borderId="29" xfId="0" applyFont="1" applyBorder="1" applyAlignment="1">
      <alignment horizontal="center" vertical="center" shrinkToFit="1"/>
    </xf>
    <xf numFmtId="0" fontId="16" fillId="0" borderId="159" xfId="0" applyFont="1" applyBorder="1" applyAlignment="1">
      <alignment horizontal="center" vertical="center" shrinkToFit="1"/>
    </xf>
    <xf numFmtId="0" fontId="24" fillId="0" borderId="47" xfId="0" applyFont="1" applyBorder="1" applyAlignment="1">
      <alignment horizontal="center" vertical="center" shrinkToFit="1"/>
    </xf>
    <xf numFmtId="0" fontId="24" fillId="0" borderId="159" xfId="0" applyFont="1" applyBorder="1" applyAlignment="1">
      <alignment horizontal="center" vertical="center" shrinkToFit="1"/>
    </xf>
    <xf numFmtId="0" fontId="18" fillId="6" borderId="24" xfId="0" applyFont="1" applyFill="1" applyBorder="1" applyAlignment="1" applyProtection="1">
      <alignment horizontal="center" vertical="center" shrinkToFit="1"/>
      <protection locked="0"/>
    </xf>
    <xf numFmtId="0" fontId="18" fillId="6" borderId="47" xfId="0" applyFont="1" applyFill="1" applyBorder="1" applyAlignment="1" applyProtection="1">
      <alignment horizontal="center" vertical="center" shrinkToFit="1"/>
      <protection locked="0"/>
    </xf>
    <xf numFmtId="0" fontId="0" fillId="0" borderId="24" xfId="0" applyBorder="1" applyAlignment="1">
      <alignment horizontal="center" vertical="center" shrinkToFit="1"/>
    </xf>
    <xf numFmtId="0" fontId="43" fillId="0" borderId="68" xfId="0" applyFont="1" applyBorder="1" applyAlignment="1">
      <alignment horizontal="center" vertical="center" shrinkToFit="1"/>
    </xf>
    <xf numFmtId="0" fontId="43" fillId="0" borderId="6" xfId="0" applyFont="1" applyBorder="1" applyAlignment="1">
      <alignment horizontal="center" vertical="center" shrinkToFit="1"/>
    </xf>
    <xf numFmtId="0" fontId="43" fillId="0" borderId="69" xfId="0" applyFont="1" applyBorder="1" applyAlignment="1">
      <alignment horizontal="center" vertical="center" shrinkToFit="1"/>
    </xf>
    <xf numFmtId="0" fontId="0" fillId="0" borderId="96" xfId="0" applyBorder="1" applyAlignment="1">
      <alignment horizontal="center" vertical="center" wrapText="1"/>
    </xf>
    <xf numFmtId="0" fontId="0" fillId="0" borderId="97" xfId="0" applyBorder="1" applyAlignment="1">
      <alignment horizontal="center" vertical="center" wrapText="1"/>
    </xf>
    <xf numFmtId="0" fontId="0" fillId="0" borderId="101" xfId="0" applyBorder="1" applyAlignment="1">
      <alignment horizontal="center" vertical="center" wrapText="1"/>
    </xf>
    <xf numFmtId="0" fontId="0" fillId="0" borderId="9" xfId="0" applyBorder="1" applyAlignment="1">
      <alignment horizontal="center" vertical="center" shrinkToFit="1"/>
    </xf>
    <xf numFmtId="0" fontId="19" fillId="4" borderId="1" xfId="0" applyFont="1" applyFill="1" applyBorder="1" applyAlignment="1" applyProtection="1">
      <alignment horizontal="center" vertical="center" shrinkToFit="1"/>
      <protection locked="0"/>
    </xf>
    <xf numFmtId="0" fontId="18" fillId="4" borderId="24" xfId="0" applyFont="1" applyFill="1" applyBorder="1" applyAlignment="1" applyProtection="1">
      <alignment horizontal="center" vertical="center" shrinkToFit="1"/>
      <protection locked="0"/>
    </xf>
    <xf numFmtId="0" fontId="18" fillId="4" borderId="29" xfId="0" applyFont="1" applyFill="1" applyBorder="1" applyAlignment="1" applyProtection="1">
      <alignment horizontal="center" vertical="center" shrinkToFit="1"/>
      <protection locked="0"/>
    </xf>
    <xf numFmtId="0" fontId="18" fillId="4" borderId="26" xfId="0" applyFont="1" applyFill="1" applyBorder="1" applyAlignment="1" applyProtection="1">
      <alignment horizontal="center" vertical="center" shrinkToFit="1"/>
      <protection locked="0"/>
    </xf>
    <xf numFmtId="0" fontId="18" fillId="4" borderId="30" xfId="0" applyFont="1" applyFill="1" applyBorder="1" applyAlignment="1" applyProtection="1">
      <alignment horizontal="center" vertical="center" shrinkToFit="1"/>
      <protection locked="0"/>
    </xf>
    <xf numFmtId="0" fontId="97" fillId="0" borderId="0" xfId="0" applyFont="1">
      <alignment vertical="center"/>
    </xf>
    <xf numFmtId="0" fontId="94" fillId="0" borderId="0" xfId="0" applyFont="1" applyAlignment="1">
      <alignment horizontal="left"/>
    </xf>
    <xf numFmtId="0" fontId="94" fillId="0" borderId="88" xfId="0" applyFont="1" applyBorder="1" applyAlignment="1">
      <alignment horizontal="center" shrinkToFit="1"/>
    </xf>
    <xf numFmtId="0" fontId="100" fillId="0" borderId="0" xfId="0" applyFont="1" applyAlignment="1">
      <alignment horizontal="center" shrinkToFit="1"/>
    </xf>
    <xf numFmtId="0" fontId="97" fillId="0" borderId="129" xfId="0" applyFont="1" applyBorder="1" applyAlignment="1">
      <alignment horizontal="left" vertical="center"/>
    </xf>
    <xf numFmtId="0" fontId="97" fillId="0" borderId="104" xfId="0" applyFont="1" applyBorder="1" applyAlignment="1">
      <alignment horizontal="left" vertical="center"/>
    </xf>
    <xf numFmtId="0" fontId="97" fillId="0" borderId="158" xfId="0" applyFont="1" applyBorder="1" applyAlignment="1">
      <alignment horizontal="center" vertical="center"/>
    </xf>
    <xf numFmtId="0" fontId="97" fillId="0" borderId="89" xfId="0" applyFont="1" applyBorder="1" applyAlignment="1">
      <alignment horizontal="center" vertical="center"/>
    </xf>
    <xf numFmtId="0" fontId="97" fillId="0" borderId="90" xfId="0" applyFont="1" applyBorder="1" applyAlignment="1">
      <alignment horizontal="center" vertical="center"/>
    </xf>
    <xf numFmtId="179" fontId="97" fillId="0" borderId="0" xfId="0" applyNumberFormat="1" applyFont="1" applyAlignment="1">
      <alignment horizontal="left" vertical="center" shrinkToFit="1"/>
    </xf>
    <xf numFmtId="179" fontId="97" fillId="0" borderId="128" xfId="0" applyNumberFormat="1" applyFont="1" applyBorder="1" applyAlignment="1">
      <alignment horizontal="left" vertical="center" shrinkToFit="1"/>
    </xf>
    <xf numFmtId="179" fontId="97" fillId="0" borderId="88" xfId="0" applyNumberFormat="1" applyFont="1" applyBorder="1" applyAlignment="1">
      <alignment horizontal="left" vertical="center" shrinkToFit="1"/>
    </xf>
    <xf numFmtId="179" fontId="97" fillId="0" borderId="91" xfId="0" applyNumberFormat="1" applyFont="1" applyBorder="1" applyAlignment="1">
      <alignment horizontal="left" vertical="center" shrinkToFit="1"/>
    </xf>
    <xf numFmtId="179" fontId="97" fillId="0" borderId="0" xfId="0" applyNumberFormat="1" applyFont="1" applyAlignment="1">
      <alignment horizontal="center" vertical="center"/>
    </xf>
    <xf numFmtId="179" fontId="97" fillId="0" borderId="88" xfId="0" applyNumberFormat="1" applyFont="1" applyBorder="1" applyAlignment="1">
      <alignment horizontal="center" vertical="center"/>
    </xf>
    <xf numFmtId="0" fontId="97" fillId="0" borderId="0" xfId="0" applyFont="1" applyAlignment="1">
      <alignment horizontal="center" vertical="center"/>
    </xf>
    <xf numFmtId="0" fontId="97" fillId="0" borderId="88" xfId="0" applyFont="1" applyBorder="1" applyAlignment="1">
      <alignment horizontal="center" vertical="center"/>
    </xf>
    <xf numFmtId="179" fontId="97" fillId="0" borderId="128" xfId="0" applyNumberFormat="1" applyFont="1" applyBorder="1" applyAlignment="1">
      <alignment horizontal="center" vertical="center"/>
    </xf>
    <xf numFmtId="179" fontId="97" fillId="0" borderId="91" xfId="0" applyNumberFormat="1" applyFont="1" applyBorder="1" applyAlignment="1">
      <alignment horizontal="center" vertical="center"/>
    </xf>
    <xf numFmtId="0" fontId="97" fillId="0" borderId="129" xfId="0" applyFont="1" applyBorder="1" applyAlignment="1">
      <alignment horizontal="center" vertical="center"/>
    </xf>
    <xf numFmtId="0" fontId="97" fillId="0" borderId="104" xfId="0" applyFont="1" applyBorder="1" applyAlignment="1">
      <alignment horizontal="center" vertical="center"/>
    </xf>
    <xf numFmtId="179" fontId="97" fillId="0" borderId="0" xfId="0" applyNumberFormat="1" applyFont="1" applyAlignment="1">
      <alignment horizontal="left" vertical="center"/>
    </xf>
    <xf numFmtId="179" fontId="97" fillId="0" borderId="128" xfId="0" applyNumberFormat="1" applyFont="1" applyBorder="1" applyAlignment="1">
      <alignment horizontal="left" vertical="center"/>
    </xf>
    <xf numFmtId="179" fontId="97" fillId="0" borderId="88" xfId="0" applyNumberFormat="1" applyFont="1" applyBorder="1" applyAlignment="1">
      <alignment horizontal="left" vertical="center"/>
    </xf>
    <xf numFmtId="179" fontId="97" fillId="0" borderId="91" xfId="0" applyNumberFormat="1" applyFont="1" applyBorder="1" applyAlignment="1">
      <alignment horizontal="left" vertical="center"/>
    </xf>
    <xf numFmtId="179" fontId="97" fillId="0" borderId="129" xfId="0" applyNumberFormat="1" applyFont="1" applyBorder="1" applyAlignment="1">
      <alignment horizontal="center" vertical="center"/>
    </xf>
    <xf numFmtId="0" fontId="102" fillId="0" borderId="123" xfId="0" applyFont="1" applyBorder="1" applyAlignment="1">
      <alignment horizontal="center" vertical="top"/>
    </xf>
    <xf numFmtId="0" fontId="102" fillId="0" borderId="125" xfId="0" applyFont="1" applyBorder="1" applyAlignment="1">
      <alignment horizontal="center" vertical="top"/>
    </xf>
    <xf numFmtId="0" fontId="97" fillId="0" borderId="0" xfId="0" applyFont="1" applyAlignment="1">
      <alignment vertical="top" wrapText="1"/>
    </xf>
    <xf numFmtId="0" fontId="97" fillId="0" borderId="124" xfId="0" applyFont="1" applyBorder="1" applyAlignment="1">
      <alignment vertical="top" wrapText="1"/>
    </xf>
    <xf numFmtId="0" fontId="97" fillId="0" borderId="126" xfId="0" applyFont="1" applyBorder="1" applyAlignment="1">
      <alignment vertical="top" wrapText="1"/>
    </xf>
    <xf numFmtId="0" fontId="97" fillId="0" borderId="127" xfId="0" applyFont="1" applyBorder="1" applyAlignment="1">
      <alignment vertical="top" wrapText="1"/>
    </xf>
    <xf numFmtId="0" fontId="97" fillId="0" borderId="121" xfId="0" applyFont="1" applyBorder="1" applyAlignment="1">
      <alignment vertical="top" wrapText="1"/>
    </xf>
    <xf numFmtId="0" fontId="97" fillId="0" borderId="122" xfId="0" applyFont="1" applyBorder="1" applyAlignment="1">
      <alignment vertical="top" wrapText="1"/>
    </xf>
    <xf numFmtId="0" fontId="103" fillId="0" borderId="0" xfId="0" applyFont="1" applyAlignment="1">
      <alignment vertical="top" wrapText="1"/>
    </xf>
    <xf numFmtId="0" fontId="103" fillId="0" borderId="124" xfId="0" applyFont="1" applyBorder="1" applyAlignment="1">
      <alignment vertical="top" wrapText="1"/>
    </xf>
    <xf numFmtId="0" fontId="124" fillId="9" borderId="177" xfId="0" applyFont="1" applyFill="1" applyBorder="1" applyAlignment="1">
      <alignment horizontal="center" vertical="top" wrapText="1"/>
    </xf>
    <xf numFmtId="0" fontId="125" fillId="9" borderId="0" xfId="0" applyFont="1" applyFill="1" applyAlignment="1">
      <alignment horizontal="left" vertical="top" wrapText="1"/>
    </xf>
    <xf numFmtId="0" fontId="125" fillId="9" borderId="178" xfId="0" applyFont="1" applyFill="1" applyBorder="1" applyAlignment="1">
      <alignment horizontal="left" vertical="top" wrapText="1"/>
    </xf>
    <xf numFmtId="0" fontId="116" fillId="8" borderId="166" xfId="0" applyFont="1" applyFill="1" applyBorder="1" applyAlignment="1">
      <alignment horizontal="center" vertical="center"/>
    </xf>
    <xf numFmtId="0" fontId="116" fillId="8" borderId="167" xfId="0" applyFont="1" applyFill="1" applyBorder="1" applyAlignment="1">
      <alignment horizontal="center" vertical="center"/>
    </xf>
    <xf numFmtId="0" fontId="116" fillId="8" borderId="168" xfId="0" applyFont="1" applyFill="1" applyBorder="1" applyAlignment="1">
      <alignment horizontal="center" vertical="center"/>
    </xf>
    <xf numFmtId="0" fontId="116" fillId="8" borderId="169" xfId="0" applyFont="1" applyFill="1" applyBorder="1" applyAlignment="1">
      <alignment horizontal="center" vertical="center"/>
    </xf>
    <xf numFmtId="0" fontId="116" fillId="8" borderId="0" xfId="0" applyFont="1" applyFill="1" applyAlignment="1">
      <alignment horizontal="center" vertical="center"/>
    </xf>
    <xf numFmtId="0" fontId="116" fillId="8" borderId="170" xfId="0" applyFont="1" applyFill="1" applyBorder="1" applyAlignment="1">
      <alignment horizontal="center" vertical="center"/>
    </xf>
    <xf numFmtId="0" fontId="116" fillId="8" borderId="171" xfId="0" applyFont="1" applyFill="1" applyBorder="1" applyAlignment="1">
      <alignment horizontal="center" vertical="center"/>
    </xf>
    <xf numFmtId="0" fontId="116" fillId="8" borderId="172" xfId="0" applyFont="1" applyFill="1" applyBorder="1" applyAlignment="1">
      <alignment horizontal="center" vertical="center"/>
    </xf>
    <xf numFmtId="0" fontId="116" fillId="8" borderId="173" xfId="0" applyFont="1" applyFill="1" applyBorder="1" applyAlignment="1">
      <alignment horizontal="center" vertical="center"/>
    </xf>
    <xf numFmtId="0" fontId="118" fillId="0" borderId="0" xfId="0" applyFont="1" applyAlignment="1">
      <alignment horizontal="left" vertical="center" wrapText="1"/>
    </xf>
    <xf numFmtId="0" fontId="121" fillId="0" borderId="0" xfId="17" applyFont="1" applyAlignment="1" applyProtection="1">
      <alignment horizontal="center" vertical="center"/>
      <protection locked="0"/>
    </xf>
    <xf numFmtId="0" fontId="118" fillId="0" borderId="0" xfId="0" applyFont="1" applyAlignment="1">
      <alignment horizontal="left" vertical="center"/>
    </xf>
    <xf numFmtId="0" fontId="123" fillId="9" borderId="174" xfId="0" applyFont="1" applyFill="1" applyBorder="1" applyAlignment="1">
      <alignment horizontal="center" vertical="center" wrapText="1"/>
    </xf>
    <xf numFmtId="0" fontId="123" fillId="9" borderId="175" xfId="0" applyFont="1" applyFill="1" applyBorder="1" applyAlignment="1">
      <alignment horizontal="center" vertical="center" wrapText="1"/>
    </xf>
    <xf numFmtId="0" fontId="123" fillId="9" borderId="176" xfId="0" applyFont="1" applyFill="1" applyBorder="1" applyAlignment="1">
      <alignment horizontal="center" vertical="center" wrapText="1"/>
    </xf>
    <xf numFmtId="0" fontId="127" fillId="0" borderId="0" xfId="0" applyFont="1" applyAlignment="1">
      <alignment horizontal="left" vertical="center" wrapText="1"/>
    </xf>
    <xf numFmtId="0" fontId="127" fillId="0" borderId="0" xfId="0" applyFont="1" applyAlignment="1">
      <alignment horizontal="left" vertical="center"/>
    </xf>
    <xf numFmtId="0" fontId="128" fillId="10" borderId="182" xfId="17" applyFont="1" applyFill="1" applyBorder="1" applyAlignment="1" applyProtection="1">
      <alignment horizontal="center" vertical="center"/>
      <protection locked="0"/>
    </xf>
    <xf numFmtId="0" fontId="128" fillId="10" borderId="183" xfId="17" applyFont="1" applyFill="1" applyBorder="1" applyAlignment="1" applyProtection="1">
      <alignment horizontal="center" vertical="center"/>
      <protection locked="0"/>
    </xf>
    <xf numFmtId="0" fontId="128" fillId="10" borderId="184" xfId="17" applyFont="1" applyFill="1" applyBorder="1" applyAlignment="1" applyProtection="1">
      <alignment horizontal="center" vertical="center"/>
      <protection locked="0"/>
    </xf>
    <xf numFmtId="0" fontId="128" fillId="10" borderId="185" xfId="17" applyFont="1" applyFill="1" applyBorder="1" applyAlignment="1" applyProtection="1">
      <alignment horizontal="center" vertical="center"/>
      <protection locked="0"/>
    </xf>
    <xf numFmtId="0" fontId="128" fillId="10" borderId="0" xfId="17" applyFont="1" applyFill="1" applyBorder="1" applyAlignment="1" applyProtection="1">
      <alignment horizontal="center" vertical="center"/>
      <protection locked="0"/>
    </xf>
    <xf numFmtId="0" fontId="128" fillId="10" borderId="186" xfId="17" applyFont="1" applyFill="1" applyBorder="1" applyAlignment="1" applyProtection="1">
      <alignment horizontal="center" vertical="center"/>
      <protection locked="0"/>
    </xf>
    <xf numFmtId="0" fontId="128" fillId="10" borderId="187" xfId="17" applyFont="1" applyFill="1" applyBorder="1" applyAlignment="1" applyProtection="1">
      <alignment horizontal="center" vertical="center"/>
      <protection locked="0"/>
    </xf>
    <xf numFmtId="0" fontId="128" fillId="10" borderId="188" xfId="17" applyFont="1" applyFill="1" applyBorder="1" applyAlignment="1" applyProtection="1">
      <alignment horizontal="center" vertical="center"/>
      <protection locked="0"/>
    </xf>
    <xf numFmtId="0" fontId="128" fillId="10" borderId="189" xfId="17" applyFont="1" applyFill="1" applyBorder="1" applyAlignment="1" applyProtection="1">
      <alignment horizontal="center" vertical="center"/>
      <protection locked="0"/>
    </xf>
    <xf numFmtId="0" fontId="126" fillId="9" borderId="0" xfId="0" applyFont="1" applyFill="1" applyAlignment="1">
      <alignment horizontal="left" vertical="top" wrapText="1"/>
    </xf>
    <xf numFmtId="0" fontId="126" fillId="9" borderId="178" xfId="0" applyFont="1" applyFill="1" applyBorder="1" applyAlignment="1">
      <alignment horizontal="left" vertical="top" wrapText="1"/>
    </xf>
    <xf numFmtId="0" fontId="123" fillId="9" borderId="177" xfId="0" applyFont="1" applyFill="1" applyBorder="1" applyAlignment="1">
      <alignment horizontal="center" vertical="center" wrapText="1"/>
    </xf>
    <xf numFmtId="0" fontId="123" fillId="9" borderId="0" xfId="0" applyFont="1" applyFill="1" applyAlignment="1">
      <alignment horizontal="center" vertical="center" wrapText="1"/>
    </xf>
    <xf numFmtId="0" fontId="123" fillId="9" borderId="178" xfId="0" applyFont="1" applyFill="1" applyBorder="1" applyAlignment="1">
      <alignment horizontal="center" vertical="center" wrapText="1"/>
    </xf>
    <xf numFmtId="0" fontId="124" fillId="9" borderId="179" xfId="0" applyFont="1" applyFill="1" applyBorder="1" applyAlignment="1">
      <alignment horizontal="center" vertical="top" wrapText="1"/>
    </xf>
    <xf numFmtId="0" fontId="126" fillId="9" borderId="180" xfId="0" applyFont="1" applyFill="1" applyBorder="1" applyAlignment="1">
      <alignment horizontal="left" vertical="top" wrapText="1"/>
    </xf>
    <xf numFmtId="0" fontId="126" fillId="9" borderId="181" xfId="0" applyFont="1" applyFill="1" applyBorder="1" applyAlignment="1">
      <alignment horizontal="left" vertical="top" wrapText="1"/>
    </xf>
    <xf numFmtId="0" fontId="29" fillId="0" borderId="138" xfId="3" applyFont="1" applyBorder="1" applyAlignment="1">
      <alignment horizontal="center" vertical="center" shrinkToFit="1"/>
    </xf>
    <xf numFmtId="0" fontId="22" fillId="0" borderId="0" xfId="3" applyFont="1" applyAlignment="1">
      <alignment horizontal="left" vertical="center"/>
    </xf>
    <xf numFmtId="0" fontId="54" fillId="0" borderId="202" xfId="3" applyFont="1" applyBorder="1" applyAlignment="1">
      <alignment horizontal="center" vertical="center" shrinkToFit="1"/>
    </xf>
    <xf numFmtId="0" fontId="54" fillId="0" borderId="203" xfId="3" applyFont="1" applyBorder="1" applyAlignment="1">
      <alignment horizontal="center" vertical="center" shrinkToFit="1"/>
    </xf>
    <xf numFmtId="0" fontId="54" fillId="0" borderId="200" xfId="3" applyFont="1" applyBorder="1" applyAlignment="1">
      <alignment horizontal="center" vertical="center" shrinkToFit="1"/>
    </xf>
    <xf numFmtId="0" fontId="29" fillId="9" borderId="138" xfId="3" applyFont="1" applyFill="1" applyBorder="1" applyAlignment="1">
      <alignment horizontal="left" vertical="center" shrinkToFit="1"/>
    </xf>
    <xf numFmtId="0" fontId="29" fillId="9" borderId="0" xfId="3" applyFont="1" applyFill="1" applyAlignment="1">
      <alignment horizontal="left" vertical="center" shrinkToFit="1"/>
    </xf>
    <xf numFmtId="0" fontId="29" fillId="9" borderId="128" xfId="3" applyFont="1" applyFill="1" applyBorder="1" applyAlignment="1">
      <alignment horizontal="left" vertical="center" shrinkToFit="1"/>
    </xf>
    <xf numFmtId="0" fontId="29" fillId="9" borderId="118" xfId="3" applyFont="1" applyFill="1" applyBorder="1" applyAlignment="1">
      <alignment horizontal="left" vertical="center" shrinkToFit="1"/>
    </xf>
    <xf numFmtId="0" fontId="29" fillId="9" borderId="117" xfId="3" applyFont="1" applyFill="1" applyBorder="1" applyAlignment="1">
      <alignment horizontal="left" vertical="center" shrinkToFit="1"/>
    </xf>
    <xf numFmtId="0" fontId="29" fillId="9" borderId="119" xfId="3" applyFont="1" applyFill="1" applyBorder="1" applyAlignment="1">
      <alignment horizontal="left" vertical="center" shrinkToFit="1"/>
    </xf>
    <xf numFmtId="0" fontId="46" fillId="9" borderId="201" xfId="3" applyFont="1" applyFill="1" applyBorder="1" applyAlignment="1">
      <alignment horizontal="center"/>
    </xf>
    <xf numFmtId="0" fontId="46" fillId="9" borderId="129" xfId="3" applyFont="1" applyFill="1" applyBorder="1" applyAlignment="1">
      <alignment horizontal="center"/>
    </xf>
    <xf numFmtId="0" fontId="46" fillId="9" borderId="118" xfId="3" applyFont="1" applyFill="1" applyBorder="1" applyAlignment="1">
      <alignment horizontal="center"/>
    </xf>
    <xf numFmtId="0" fontId="46" fillId="9" borderId="117" xfId="3" applyFont="1" applyFill="1" applyBorder="1" applyAlignment="1">
      <alignment horizontal="center"/>
    </xf>
    <xf numFmtId="0" fontId="54" fillId="9" borderId="117" xfId="3" applyFont="1" applyFill="1" applyBorder="1" applyAlignment="1">
      <alignment horizontal="center" vertical="center"/>
    </xf>
    <xf numFmtId="0" fontId="54" fillId="9" borderId="197" xfId="3" applyFont="1" applyFill="1" applyBorder="1" applyAlignment="1">
      <alignment horizontal="center" vertical="center" shrinkToFit="1"/>
    </xf>
    <xf numFmtId="0" fontId="54" fillId="0" borderId="202" xfId="3" applyFont="1" applyBorder="1" applyAlignment="1">
      <alignment horizontal="center" vertical="center" textRotation="255"/>
    </xf>
    <xf numFmtId="0" fontId="54" fillId="0" borderId="203" xfId="3" applyFont="1" applyBorder="1" applyAlignment="1">
      <alignment horizontal="center" vertical="center" textRotation="255"/>
    </xf>
    <xf numFmtId="0" fontId="54" fillId="0" borderId="200" xfId="3" applyFont="1" applyBorder="1" applyAlignment="1">
      <alignment horizontal="center" vertical="center" textRotation="255"/>
    </xf>
    <xf numFmtId="0" fontId="54" fillId="0" borderId="201" xfId="3" applyFont="1" applyBorder="1" applyAlignment="1">
      <alignment horizontal="center" vertical="center" shrinkToFit="1"/>
    </xf>
    <xf numFmtId="0" fontId="54" fillId="0" borderId="104" xfId="3" applyFont="1" applyBorder="1" applyAlignment="1">
      <alignment horizontal="center" vertical="center" shrinkToFit="1"/>
    </xf>
    <xf numFmtId="0" fontId="54" fillId="0" borderId="118" xfId="3" applyFont="1" applyBorder="1" applyAlignment="1">
      <alignment horizontal="center" vertical="center" shrinkToFit="1"/>
    </xf>
    <xf numFmtId="0" fontId="54" fillId="0" borderId="119" xfId="3" applyFont="1" applyBorder="1" applyAlignment="1">
      <alignment horizontal="center" vertical="center" shrinkToFit="1"/>
    </xf>
    <xf numFmtId="0" fontId="54" fillId="0" borderId="202" xfId="3" applyFont="1" applyBorder="1" applyAlignment="1">
      <alignment horizontal="center" vertical="center" wrapText="1"/>
    </xf>
    <xf numFmtId="0" fontId="54" fillId="0" borderId="203" xfId="3" applyFont="1" applyBorder="1" applyAlignment="1">
      <alignment horizontal="center" vertical="center" wrapText="1"/>
    </xf>
    <xf numFmtId="0" fontId="20" fillId="0" borderId="196" xfId="3" applyFont="1" applyBorder="1" applyAlignment="1">
      <alignment horizontal="center" vertical="center"/>
    </xf>
    <xf numFmtId="0" fontId="20" fillId="0" borderId="198" xfId="3" applyFont="1" applyBorder="1" applyAlignment="1">
      <alignment horizontal="center" vertical="center"/>
    </xf>
    <xf numFmtId="0" fontId="20" fillId="0" borderId="201" xfId="3" applyFont="1" applyBorder="1" applyAlignment="1">
      <alignment horizontal="center" vertical="center"/>
    </xf>
    <xf numFmtId="0" fontId="20" fillId="0" borderId="129" xfId="3" applyFont="1" applyBorder="1" applyAlignment="1">
      <alignment horizontal="center" vertical="center"/>
    </xf>
    <xf numFmtId="0" fontId="20" fillId="0" borderId="118" xfId="3" applyFont="1" applyBorder="1" applyAlignment="1">
      <alignment horizontal="center" vertical="center"/>
    </xf>
    <xf numFmtId="0" fontId="20" fillId="0" borderId="117" xfId="3" applyFont="1" applyBorder="1" applyAlignment="1">
      <alignment horizontal="center" vertical="center"/>
    </xf>
    <xf numFmtId="0" fontId="54" fillId="0" borderId="202" xfId="3" applyFont="1" applyBorder="1" applyAlignment="1">
      <alignment horizontal="center" vertical="center"/>
    </xf>
    <xf numFmtId="0" fontId="54" fillId="0" borderId="203" xfId="3" applyFont="1" applyBorder="1" applyAlignment="1">
      <alignment horizontal="center" vertical="center"/>
    </xf>
    <xf numFmtId="0" fontId="54" fillId="0" borderId="199" xfId="3" applyFont="1" applyBorder="1" applyAlignment="1">
      <alignment horizontal="center" vertical="center"/>
    </xf>
    <xf numFmtId="179" fontId="43" fillId="9" borderId="199" xfId="3" applyNumberFormat="1" applyFont="1" applyFill="1" applyBorder="1" applyAlignment="1">
      <alignment horizontal="center" vertical="center"/>
    </xf>
    <xf numFmtId="0" fontId="54" fillId="0" borderId="200" xfId="3" applyFont="1" applyBorder="1" applyAlignment="1">
      <alignment horizontal="center" vertical="center" wrapText="1"/>
    </xf>
    <xf numFmtId="0" fontId="43" fillId="9" borderId="201" xfId="3" applyFont="1" applyFill="1" applyBorder="1" applyAlignment="1">
      <alignment horizontal="right" vertical="center" shrinkToFit="1"/>
    </xf>
    <xf numFmtId="0" fontId="43" fillId="9" borderId="129" xfId="3" applyFont="1" applyFill="1" applyBorder="1" applyAlignment="1">
      <alignment horizontal="right" vertical="center" shrinkToFit="1"/>
    </xf>
    <xf numFmtId="0" fontId="43" fillId="9" borderId="104" xfId="3" applyFont="1" applyFill="1" applyBorder="1" applyAlignment="1">
      <alignment horizontal="right" vertical="center" shrinkToFit="1"/>
    </xf>
    <xf numFmtId="0" fontId="43" fillId="9" borderId="118" xfId="3" applyFont="1" applyFill="1" applyBorder="1" applyAlignment="1">
      <alignment horizontal="right" vertical="center" shrinkToFit="1"/>
    </xf>
    <xf numFmtId="0" fontId="43" fillId="9" borderId="117" xfId="3" applyFont="1" applyFill="1" applyBorder="1" applyAlignment="1">
      <alignment horizontal="right" vertical="center" shrinkToFit="1"/>
    </xf>
    <xf numFmtId="0" fontId="43" fillId="9" borderId="119" xfId="3" applyFont="1" applyFill="1" applyBorder="1" applyAlignment="1">
      <alignment horizontal="right" vertical="center" shrinkToFit="1"/>
    </xf>
    <xf numFmtId="0" fontId="43" fillId="9" borderId="199" xfId="3" applyFont="1" applyFill="1" applyBorder="1" applyAlignment="1">
      <alignment horizontal="center" vertical="center"/>
    </xf>
    <xf numFmtId="0" fontId="54" fillId="0" borderId="200" xfId="3" applyFont="1" applyBorder="1" applyAlignment="1">
      <alignment horizontal="center" vertical="center"/>
    </xf>
    <xf numFmtId="0" fontId="54" fillId="0" borderId="138" xfId="3" applyFont="1" applyBorder="1" applyAlignment="1">
      <alignment horizontal="center" vertical="center" shrinkToFit="1"/>
    </xf>
    <xf numFmtId="0" fontId="54" fillId="0" borderId="128" xfId="3" applyFont="1" applyBorder="1" applyAlignment="1">
      <alignment horizontal="center" vertical="center" shrinkToFit="1"/>
    </xf>
    <xf numFmtId="0" fontId="43" fillId="9" borderId="199" xfId="3" applyFont="1" applyFill="1" applyBorder="1" applyAlignment="1">
      <alignment horizontal="left" vertical="top"/>
    </xf>
    <xf numFmtId="0" fontId="43" fillId="9" borderId="196" xfId="3" applyFont="1" applyFill="1" applyBorder="1" applyAlignment="1">
      <alignment horizontal="center" vertical="center"/>
    </xf>
    <xf numFmtId="0" fontId="43" fillId="9" borderId="198" xfId="3" applyFont="1" applyFill="1" applyBorder="1" applyAlignment="1">
      <alignment horizontal="center" vertical="center"/>
    </xf>
    <xf numFmtId="0" fontId="43" fillId="9" borderId="197" xfId="3" applyFont="1" applyFill="1" applyBorder="1" applyAlignment="1">
      <alignment horizontal="center" vertical="center"/>
    </xf>
    <xf numFmtId="0" fontId="132" fillId="0" borderId="0" xfId="3" applyFont="1" applyAlignment="1">
      <alignment horizontal="center" vertical="center" shrinkToFit="1"/>
    </xf>
    <xf numFmtId="0" fontId="54" fillId="0" borderId="196" xfId="3" applyFont="1" applyBorder="1" applyAlignment="1">
      <alignment horizontal="center" vertical="center" shrinkToFit="1"/>
    </xf>
    <xf numFmtId="0" fontId="54" fillId="0" borderId="197" xfId="3" applyFont="1" applyBorder="1" applyAlignment="1">
      <alignment horizontal="center" vertical="center" shrinkToFit="1"/>
    </xf>
    <xf numFmtId="0" fontId="54" fillId="0" borderId="198" xfId="3" applyFont="1" applyBorder="1" applyAlignment="1">
      <alignment horizontal="center" vertical="center" shrinkToFit="1"/>
    </xf>
    <xf numFmtId="179" fontId="43" fillId="9" borderId="196" xfId="3" applyNumberFormat="1" applyFont="1" applyFill="1" applyBorder="1" applyAlignment="1">
      <alignment horizontal="center" vertical="center"/>
    </xf>
    <xf numFmtId="179" fontId="43" fillId="9" borderId="197" xfId="3" applyNumberFormat="1" applyFont="1" applyFill="1" applyBorder="1" applyAlignment="1">
      <alignment horizontal="center" vertical="center"/>
    </xf>
    <xf numFmtId="179" fontId="43" fillId="9" borderId="198" xfId="3" applyNumberFormat="1" applyFont="1" applyFill="1" applyBorder="1" applyAlignment="1">
      <alignment horizontal="center" vertical="center"/>
    </xf>
    <xf numFmtId="179" fontId="43" fillId="9" borderId="201" xfId="3" applyNumberFormat="1" applyFont="1" applyFill="1" applyBorder="1" applyAlignment="1">
      <alignment horizontal="left" vertical="top"/>
    </xf>
    <xf numFmtId="179" fontId="43" fillId="9" borderId="129" xfId="3" applyNumberFormat="1" applyFont="1" applyFill="1" applyBorder="1" applyAlignment="1">
      <alignment horizontal="left" vertical="top"/>
    </xf>
    <xf numFmtId="179" fontId="43" fillId="9" borderId="104" xfId="3" applyNumberFormat="1" applyFont="1" applyFill="1" applyBorder="1" applyAlignment="1">
      <alignment horizontal="left" vertical="top"/>
    </xf>
    <xf numFmtId="179" fontId="43" fillId="9" borderId="118" xfId="3" applyNumberFormat="1" applyFont="1" applyFill="1" applyBorder="1" applyAlignment="1">
      <alignment horizontal="left" vertical="top"/>
    </xf>
    <xf numFmtId="179" fontId="43" fillId="9" borderId="117" xfId="3" applyNumberFormat="1" applyFont="1" applyFill="1" applyBorder="1" applyAlignment="1">
      <alignment horizontal="left" vertical="top"/>
    </xf>
    <xf numFmtId="179" fontId="43" fillId="9" borderId="119" xfId="3" applyNumberFormat="1" applyFont="1" applyFill="1" applyBorder="1" applyAlignment="1">
      <alignment horizontal="left" vertical="top"/>
    </xf>
    <xf numFmtId="0" fontId="136" fillId="0" borderId="230" xfId="8" applyFont="1" applyBorder="1" applyAlignment="1">
      <alignment horizontal="center" vertical="center"/>
    </xf>
    <xf numFmtId="0" fontId="136" fillId="0" borderId="231" xfId="8" applyFont="1" applyBorder="1" applyAlignment="1">
      <alignment horizontal="center" vertical="center"/>
    </xf>
    <xf numFmtId="0" fontId="136" fillId="0" borderId="232" xfId="8" applyFont="1" applyBorder="1" applyAlignment="1">
      <alignment horizontal="center" vertical="center"/>
    </xf>
    <xf numFmtId="0" fontId="136" fillId="0" borderId="223" xfId="8" applyFont="1" applyBorder="1" applyAlignment="1">
      <alignment horizontal="center"/>
    </xf>
    <xf numFmtId="0" fontId="136" fillId="0" borderId="42" xfId="8" applyFont="1" applyBorder="1" applyAlignment="1">
      <alignment horizontal="center"/>
    </xf>
    <xf numFmtId="0" fontId="136" fillId="0" borderId="43" xfId="8" applyFont="1" applyBorder="1" applyAlignment="1">
      <alignment horizontal="center"/>
    </xf>
    <xf numFmtId="0" fontId="136" fillId="0" borderId="50" xfId="8" applyFont="1" applyBorder="1" applyAlignment="1">
      <alignment horizontal="center"/>
    </xf>
    <xf numFmtId="0" fontId="136" fillId="0" borderId="2" xfId="8" applyFont="1" applyBorder="1" applyAlignment="1">
      <alignment horizontal="center"/>
    </xf>
    <xf numFmtId="0" fontId="136" fillId="0" borderId="226" xfId="8" applyFont="1" applyBorder="1" applyAlignment="1">
      <alignment vertical="center"/>
    </xf>
    <xf numFmtId="0" fontId="136" fillId="0" borderId="218" xfId="8" applyFont="1" applyBorder="1" applyAlignment="1">
      <alignment vertical="center"/>
    </xf>
    <xf numFmtId="0" fontId="136" fillId="0" borderId="227" xfId="8" applyFont="1" applyBorder="1" applyAlignment="1">
      <alignment vertical="center"/>
    </xf>
    <xf numFmtId="0" fontId="136" fillId="0" borderId="228" xfId="8" applyFont="1" applyBorder="1" applyAlignment="1">
      <alignment vertical="center"/>
    </xf>
    <xf numFmtId="0" fontId="136" fillId="0" borderId="219" xfId="8" applyFont="1" applyBorder="1" applyAlignment="1">
      <alignment vertical="center"/>
    </xf>
    <xf numFmtId="0" fontId="136" fillId="0" borderId="229" xfId="8" applyFont="1" applyBorder="1" applyAlignment="1">
      <alignment vertical="center"/>
    </xf>
    <xf numFmtId="0" fontId="136" fillId="11" borderId="216" xfId="8" applyFont="1" applyFill="1" applyBorder="1" applyAlignment="1">
      <alignment vertical="center"/>
    </xf>
    <xf numFmtId="0" fontId="136" fillId="11" borderId="197" xfId="8" applyFont="1" applyFill="1" applyBorder="1" applyAlignment="1">
      <alignment vertical="center"/>
    </xf>
    <xf numFmtId="0" fontId="136" fillId="11" borderId="215" xfId="8" applyFont="1" applyFill="1" applyBorder="1" applyAlignment="1">
      <alignment vertical="center"/>
    </xf>
    <xf numFmtId="0" fontId="136" fillId="0" borderId="7" xfId="8" applyFont="1" applyBorder="1" applyAlignment="1">
      <alignment horizontal="center" vertical="center"/>
    </xf>
    <xf numFmtId="0" fontId="136" fillId="0" borderId="1" xfId="8" applyFont="1" applyBorder="1" applyAlignment="1">
      <alignment horizontal="center" vertical="center"/>
    </xf>
    <xf numFmtId="0" fontId="136" fillId="0" borderId="23" xfId="8" applyFont="1" applyBorder="1" applyAlignment="1">
      <alignment horizontal="center" vertical="center"/>
    </xf>
    <xf numFmtId="0" fontId="136" fillId="0" borderId="224" xfId="8" applyFont="1" applyBorder="1" applyAlignment="1">
      <alignment horizontal="center"/>
    </xf>
    <xf numFmtId="0" fontId="136" fillId="0" borderId="45" xfId="8" applyFont="1" applyBorder="1" applyAlignment="1">
      <alignment horizontal="center"/>
    </xf>
    <xf numFmtId="0" fontId="136" fillId="0" borderId="46" xfId="8" applyFont="1" applyBorder="1" applyAlignment="1">
      <alignment horizontal="center"/>
    </xf>
    <xf numFmtId="0" fontId="136" fillId="0" borderId="73" xfId="8" applyFont="1" applyBorder="1" applyAlignment="1">
      <alignment horizontal="center"/>
    </xf>
    <xf numFmtId="0" fontId="136" fillId="0" borderId="73" xfId="8" applyFont="1" applyBorder="1" applyAlignment="1">
      <alignment horizontal="center" vertical="center"/>
    </xf>
    <xf numFmtId="0" fontId="136" fillId="0" borderId="45" xfId="8" applyFont="1" applyBorder="1" applyAlignment="1">
      <alignment horizontal="center" vertical="center"/>
    </xf>
    <xf numFmtId="0" fontId="136" fillId="0" borderId="72" xfId="8" applyFont="1" applyBorder="1" applyAlignment="1">
      <alignment horizontal="center" vertical="center"/>
    </xf>
    <xf numFmtId="0" fontId="136" fillId="0" borderId="225" xfId="8" applyFont="1" applyBorder="1" applyAlignment="1">
      <alignment horizontal="center"/>
    </xf>
    <xf numFmtId="0" fontId="136" fillId="0" borderId="76" xfId="8" applyFont="1" applyBorder="1" applyAlignment="1">
      <alignment horizontal="center"/>
    </xf>
    <xf numFmtId="0" fontId="136" fillId="0" borderId="205" xfId="8" applyFont="1" applyBorder="1" applyAlignment="1">
      <alignment horizontal="center"/>
    </xf>
    <xf numFmtId="0" fontId="136" fillId="0" borderId="75" xfId="8" applyFont="1" applyBorder="1" applyAlignment="1">
      <alignment horizontal="center"/>
    </xf>
    <xf numFmtId="0" fontId="136" fillId="0" borderId="75" xfId="8" applyFont="1" applyBorder="1" applyAlignment="1">
      <alignment horizontal="left"/>
    </xf>
    <xf numFmtId="0" fontId="136" fillId="0" borderId="76" xfId="8" applyFont="1" applyBorder="1" applyAlignment="1">
      <alignment horizontal="left"/>
    </xf>
    <xf numFmtId="0" fontId="136" fillId="0" borderId="77" xfId="8" applyFont="1" applyBorder="1" applyAlignment="1">
      <alignment horizontal="left"/>
    </xf>
    <xf numFmtId="0" fontId="136" fillId="0" borderId="138" xfId="8" applyFont="1" applyBorder="1" applyAlignment="1">
      <alignment horizontal="left"/>
    </xf>
    <xf numFmtId="0" fontId="136" fillId="0" borderId="0" xfId="8" applyFont="1" applyAlignment="1">
      <alignment horizontal="left"/>
    </xf>
    <xf numFmtId="0" fontId="136" fillId="0" borderId="28" xfId="8" applyFont="1" applyBorder="1" applyAlignment="1">
      <alignment horizontal="left"/>
    </xf>
    <xf numFmtId="0" fontId="136" fillId="11" borderId="216" xfId="8" applyFont="1" applyFill="1" applyBorder="1" applyAlignment="1">
      <alignment horizontal="center" vertical="center"/>
    </xf>
    <xf numFmtId="0" fontId="136" fillId="11" borderId="197" xfId="8" applyFont="1" applyFill="1" applyBorder="1" applyAlignment="1">
      <alignment horizontal="center" vertical="center"/>
    </xf>
    <xf numFmtId="0" fontId="136" fillId="11" borderId="215" xfId="8" applyFont="1" applyFill="1" applyBorder="1" applyAlignment="1">
      <alignment horizontal="center" vertical="center"/>
    </xf>
    <xf numFmtId="0" fontId="136" fillId="0" borderId="217" xfId="8" applyFont="1" applyBorder="1" applyAlignment="1">
      <alignment horizontal="center" vertical="center"/>
    </xf>
    <xf numFmtId="0" fontId="136" fillId="0" borderId="117" xfId="8" applyFont="1" applyBorder="1" applyAlignment="1">
      <alignment horizontal="center" vertical="center"/>
    </xf>
    <xf numFmtId="0" fontId="136" fillId="0" borderId="119" xfId="8" applyFont="1" applyBorder="1" applyAlignment="1">
      <alignment horizontal="center" vertical="center"/>
    </xf>
    <xf numFmtId="0" fontId="136" fillId="0" borderId="196" xfId="8" applyFont="1" applyBorder="1" applyAlignment="1">
      <alignment horizontal="center" vertical="center"/>
    </xf>
    <xf numFmtId="0" fontId="136" fillId="0" borderId="197" xfId="8" applyFont="1" applyBorder="1" applyAlignment="1">
      <alignment horizontal="center" vertical="center"/>
    </xf>
    <xf numFmtId="0" fontId="136" fillId="0" borderId="198" xfId="8" applyFont="1" applyBorder="1" applyAlignment="1">
      <alignment horizontal="center" vertical="center"/>
    </xf>
    <xf numFmtId="0" fontId="136" fillId="0" borderId="215" xfId="8" applyFont="1" applyBorder="1" applyAlignment="1">
      <alignment horizontal="center" vertical="center"/>
    </xf>
    <xf numFmtId="0" fontId="136" fillId="0" borderId="216" xfId="8" applyFont="1" applyBorder="1" applyAlignment="1">
      <alignment horizontal="center"/>
    </xf>
    <xf numFmtId="0" fontId="136" fillId="0" borderId="197" xfId="8" applyFont="1" applyBorder="1" applyAlignment="1">
      <alignment horizontal="center"/>
    </xf>
    <xf numFmtId="0" fontId="136" fillId="0" borderId="198" xfId="8" applyFont="1" applyBorder="1" applyAlignment="1">
      <alignment horizontal="center"/>
    </xf>
    <xf numFmtId="0" fontId="136" fillId="0" borderId="199" xfId="8" applyFont="1" applyBorder="1" applyAlignment="1">
      <alignment horizontal="center"/>
    </xf>
    <xf numFmtId="0" fontId="136" fillId="0" borderId="214" xfId="8" applyFont="1" applyBorder="1" applyAlignment="1">
      <alignment horizontal="center"/>
    </xf>
    <xf numFmtId="0" fontId="136" fillId="0" borderId="72" xfId="8" applyFont="1" applyBorder="1" applyAlignment="1">
      <alignment horizontal="center"/>
    </xf>
    <xf numFmtId="0" fontId="136" fillId="0" borderId="216" xfId="8" applyFont="1" applyBorder="1" applyAlignment="1">
      <alignment horizontal="center" vertical="center"/>
    </xf>
    <xf numFmtId="0" fontId="136" fillId="0" borderId="222" xfId="8" applyFont="1" applyBorder="1" applyAlignment="1">
      <alignment horizontal="center"/>
    </xf>
    <xf numFmtId="0" fontId="136" fillId="0" borderId="3" xfId="8" applyFont="1" applyBorder="1" applyAlignment="1">
      <alignment horizontal="center"/>
    </xf>
    <xf numFmtId="0" fontId="136" fillId="0" borderId="20" xfId="8" applyFont="1" applyBorder="1" applyAlignment="1">
      <alignment horizontal="center"/>
    </xf>
    <xf numFmtId="0" fontId="136" fillId="0" borderId="31" xfId="8" applyFont="1" applyBorder="1" applyAlignment="1">
      <alignment horizontal="left"/>
    </xf>
    <xf numFmtId="0" fontId="136" fillId="0" borderId="3" xfId="8" applyFont="1" applyBorder="1" applyAlignment="1">
      <alignment horizontal="left"/>
    </xf>
    <xf numFmtId="0" fontId="136" fillId="0" borderId="4" xfId="8" applyFont="1" applyBorder="1" applyAlignment="1">
      <alignment horizontal="left"/>
    </xf>
    <xf numFmtId="0" fontId="136" fillId="0" borderId="50" xfId="8" applyFont="1" applyBorder="1" applyAlignment="1">
      <alignment horizontal="left"/>
    </xf>
    <xf numFmtId="0" fontId="136" fillId="0" borderId="42" xfId="8" applyFont="1" applyBorder="1" applyAlignment="1">
      <alignment horizontal="left"/>
    </xf>
    <xf numFmtId="0" fontId="136" fillId="0" borderId="2" xfId="8" applyFont="1" applyBorder="1" applyAlignment="1">
      <alignment horizontal="left"/>
    </xf>
    <xf numFmtId="0" fontId="136" fillId="0" borderId="196" xfId="8" applyFont="1" applyBorder="1" applyAlignment="1">
      <alignment horizontal="center"/>
    </xf>
    <xf numFmtId="0" fontId="136" fillId="0" borderId="215" xfId="8" applyFont="1" applyBorder="1" applyAlignment="1">
      <alignment horizontal="center"/>
    </xf>
    <xf numFmtId="0" fontId="136" fillId="0" borderId="160" xfId="8" applyFont="1" applyBorder="1" applyAlignment="1">
      <alignment horizontal="center"/>
    </xf>
    <xf numFmtId="0" fontId="136" fillId="0" borderId="129" xfId="8" applyFont="1" applyBorder="1" applyAlignment="1">
      <alignment horizontal="center"/>
    </xf>
    <xf numFmtId="0" fontId="136" fillId="0" borderId="0" xfId="8" applyFont="1" applyAlignment="1">
      <alignment horizontal="center"/>
    </xf>
    <xf numFmtId="0" fontId="136" fillId="0" borderId="28" xfId="8" applyFont="1" applyBorder="1" applyAlignment="1">
      <alignment horizontal="center"/>
    </xf>
    <xf numFmtId="0" fontId="136" fillId="0" borderId="221" xfId="8" applyFont="1" applyBorder="1" applyAlignment="1">
      <alignment horizontal="center" vertical="top" wrapText="1"/>
    </xf>
    <xf numFmtId="0" fontId="136" fillId="0" borderId="1" xfId="8" applyFont="1" applyBorder="1" applyAlignment="1">
      <alignment horizontal="center" vertical="top" wrapText="1"/>
    </xf>
    <xf numFmtId="0" fontId="140" fillId="0" borderId="0" xfId="8" applyFont="1" applyAlignment="1">
      <alignment horizontal="center" vertical="center" wrapText="1"/>
    </xf>
    <xf numFmtId="0" fontId="136" fillId="0" borderId="117" xfId="8" applyFont="1" applyBorder="1" applyAlignment="1">
      <alignment horizontal="center"/>
    </xf>
    <xf numFmtId="0" fontId="136" fillId="0" borderId="136" xfId="8" applyFont="1" applyBorder="1" applyAlignment="1">
      <alignment horizontal="center"/>
    </xf>
    <xf numFmtId="49" fontId="136" fillId="0" borderId="117" xfId="8" applyNumberFormat="1" applyFont="1" applyBorder="1" applyAlignment="1">
      <alignment horizontal="center" vertical="center" shrinkToFit="1"/>
    </xf>
    <xf numFmtId="0" fontId="136" fillId="0" borderId="93" xfId="8" applyFont="1" applyBorder="1" applyAlignment="1">
      <alignment horizontal="center"/>
    </xf>
    <xf numFmtId="0" fontId="136" fillId="0" borderId="94" xfId="8" applyFont="1" applyBorder="1" applyAlignment="1">
      <alignment horizontal="center"/>
    </xf>
    <xf numFmtId="0" fontId="136" fillId="0" borderId="221" xfId="8" applyFont="1" applyBorder="1" applyAlignment="1">
      <alignment horizontal="center" vertical="top"/>
    </xf>
    <xf numFmtId="0" fontId="136" fillId="0" borderId="1" xfId="8" applyFont="1" applyBorder="1" applyAlignment="1">
      <alignment horizontal="center" vertical="top"/>
    </xf>
    <xf numFmtId="0" fontId="136" fillId="0" borderId="217" xfId="8" applyFont="1" applyBorder="1" applyAlignment="1">
      <alignment horizontal="center" vertical="top"/>
    </xf>
    <xf numFmtId="0" fontId="136" fillId="0" borderId="117" xfId="8" applyFont="1" applyBorder="1" applyAlignment="1">
      <alignment horizontal="center" vertical="top"/>
    </xf>
    <xf numFmtId="0" fontId="139" fillId="0" borderId="1" xfId="8" applyFont="1" applyBorder="1" applyAlignment="1">
      <alignment horizontal="center" vertical="center"/>
    </xf>
    <xf numFmtId="0" fontId="136" fillId="0" borderId="25" xfId="8" applyFont="1" applyBorder="1" applyAlignment="1">
      <alignment horizontal="center" vertical="center"/>
    </xf>
    <xf numFmtId="0" fontId="137" fillId="0" borderId="0" xfId="8" applyFont="1" applyAlignment="1">
      <alignment horizontal="center" vertical="center"/>
    </xf>
    <xf numFmtId="0" fontId="136" fillId="0" borderId="0" xfId="8" applyFont="1" applyAlignment="1">
      <alignment horizontal="right"/>
    </xf>
    <xf numFmtId="0" fontId="136" fillId="0" borderId="220" xfId="8" applyFont="1" applyBorder="1" applyAlignment="1">
      <alignment horizontal="center"/>
    </xf>
    <xf numFmtId="0" fontId="136" fillId="0" borderId="37" xfId="8" applyFont="1" applyBorder="1" applyAlignment="1">
      <alignment horizontal="center"/>
    </xf>
    <xf numFmtId="0" fontId="136" fillId="0" borderId="37" xfId="8" applyFont="1" applyBorder="1" applyAlignment="1">
      <alignment horizontal="center" vertical="center"/>
    </xf>
    <xf numFmtId="0" fontId="136" fillId="0" borderId="54" xfId="8" applyFont="1" applyBorder="1" applyAlignment="1">
      <alignment horizontal="center" vertical="center"/>
    </xf>
    <xf numFmtId="0" fontId="143" fillId="9" borderId="117" xfId="8" applyFont="1" applyFill="1" applyBorder="1" applyAlignment="1">
      <alignment horizontal="center" vertical="center"/>
    </xf>
    <xf numFmtId="0" fontId="144" fillId="0" borderId="138" xfId="8" applyFont="1" applyBorder="1" applyAlignment="1">
      <alignment horizontal="left" vertical="center"/>
    </xf>
    <xf numFmtId="0" fontId="144" fillId="0" borderId="0" xfId="8" applyFont="1" applyAlignment="1">
      <alignment horizontal="left" vertical="center"/>
    </xf>
    <xf numFmtId="0" fontId="144" fillId="0" borderId="128" xfId="8" applyFont="1" applyBorder="1" applyAlignment="1">
      <alignment horizontal="left" vertical="center"/>
    </xf>
    <xf numFmtId="0" fontId="63" fillId="0" borderId="196" xfId="8" applyBorder="1" applyAlignment="1">
      <alignment horizontal="center" vertical="center"/>
    </xf>
    <xf numFmtId="0" fontId="63" fillId="0" borderId="197" xfId="8" applyBorder="1" applyAlignment="1">
      <alignment horizontal="center" vertical="center"/>
    </xf>
    <xf numFmtId="0" fontId="63" fillId="0" borderId="198" xfId="8" applyBorder="1" applyAlignment="1">
      <alignment horizontal="center" vertical="center"/>
    </xf>
    <xf numFmtId="0" fontId="63" fillId="9" borderId="118" xfId="8" applyFill="1" applyBorder="1" applyAlignment="1">
      <alignment horizontal="left" vertical="top"/>
    </xf>
    <xf numFmtId="0" fontId="63" fillId="9" borderId="117" xfId="8" applyFill="1" applyBorder="1" applyAlignment="1">
      <alignment horizontal="left" vertical="top"/>
    </xf>
    <xf numFmtId="0" fontId="63" fillId="9" borderId="119" xfId="8" applyFill="1" applyBorder="1" applyAlignment="1">
      <alignment horizontal="left" vertical="top"/>
    </xf>
    <xf numFmtId="0" fontId="63" fillId="0" borderId="138" xfId="8" applyBorder="1" applyAlignment="1">
      <alignment horizontal="center" vertical="center"/>
    </xf>
    <xf numFmtId="0" fontId="63" fillId="0" borderId="0" xfId="8" applyAlignment="1">
      <alignment horizontal="center" vertical="center"/>
    </xf>
    <xf numFmtId="0" fontId="63" fillId="0" borderId="128" xfId="8" applyBorder="1" applyAlignment="1">
      <alignment horizontal="center" vertical="center"/>
    </xf>
    <xf numFmtId="0" fontId="144" fillId="0" borderId="138" xfId="8" applyFont="1" applyBorder="1" applyAlignment="1">
      <alignment horizontal="center" vertical="center"/>
    </xf>
    <xf numFmtId="0" fontId="144" fillId="0" borderId="0" xfId="8" applyFont="1" applyAlignment="1">
      <alignment horizontal="center" vertical="center"/>
    </xf>
    <xf numFmtId="0" fontId="144" fillId="0" borderId="128" xfId="8" applyFont="1" applyBorder="1" applyAlignment="1">
      <alignment horizontal="center" vertical="center"/>
    </xf>
    <xf numFmtId="0" fontId="40" fillId="0" borderId="0" xfId="8" applyFont="1" applyAlignment="1">
      <alignment horizontal="center" vertical="center"/>
    </xf>
    <xf numFmtId="0" fontId="40" fillId="0" borderId="128" xfId="8" applyFont="1" applyBorder="1" applyAlignment="1">
      <alignment horizontal="center" vertical="center"/>
    </xf>
    <xf numFmtId="0" fontId="142" fillId="0" borderId="201" xfId="8" applyFont="1" applyBorder="1" applyAlignment="1">
      <alignment horizontal="center" vertical="center"/>
    </xf>
    <xf numFmtId="0" fontId="142" fillId="0" borderId="129" xfId="8" applyFont="1" applyBorder="1" applyAlignment="1">
      <alignment horizontal="center" vertical="center"/>
    </xf>
    <xf numFmtId="0" fontId="142" fillId="0" borderId="104" xfId="8" applyFont="1" applyBorder="1" applyAlignment="1">
      <alignment horizontal="center" vertical="center"/>
    </xf>
    <xf numFmtId="0" fontId="40" fillId="0" borderId="138" xfId="8" applyFont="1" applyBorder="1" applyAlignment="1">
      <alignment horizontal="center" vertical="center"/>
    </xf>
    <xf numFmtId="0" fontId="143" fillId="9" borderId="3" xfId="8" applyFont="1" applyFill="1" applyBorder="1" applyAlignment="1">
      <alignment horizontal="left" vertical="center"/>
    </xf>
    <xf numFmtId="0" fontId="143" fillId="9" borderId="20" xfId="8" applyFont="1" applyFill="1" applyBorder="1" applyAlignment="1">
      <alignment horizontal="left" vertical="center"/>
    </xf>
    <xf numFmtId="0" fontId="143" fillId="9" borderId="42" xfId="8" applyFont="1" applyFill="1" applyBorder="1" applyAlignment="1">
      <alignment horizontal="left" vertical="center"/>
    </xf>
    <xf numFmtId="0" fontId="143" fillId="9" borderId="43" xfId="8" applyFont="1" applyFill="1" applyBorder="1" applyAlignment="1">
      <alignment horizontal="left" vertical="center"/>
    </xf>
    <xf numFmtId="0" fontId="40" fillId="9" borderId="42" xfId="8" applyFont="1" applyFill="1" applyBorder="1" applyAlignment="1">
      <alignment horizontal="left" vertical="center"/>
    </xf>
    <xf numFmtId="0" fontId="40" fillId="9" borderId="43" xfId="8" applyFont="1" applyFill="1" applyBorder="1" applyAlignment="1">
      <alignment horizontal="left" vertical="center"/>
    </xf>
    <xf numFmtId="0" fontId="16" fillId="0" borderId="196" xfId="22" applyBorder="1" applyAlignment="1">
      <alignment horizontal="center" vertical="center"/>
    </xf>
    <xf numFmtId="0" fontId="16" fillId="0" borderId="197" xfId="22" applyBorder="1" applyAlignment="1">
      <alignment horizontal="center" vertical="center"/>
    </xf>
    <xf numFmtId="0" fontId="16" fillId="0" borderId="198" xfId="22" applyBorder="1" applyAlignment="1">
      <alignment horizontal="center" vertical="center"/>
    </xf>
    <xf numFmtId="0" fontId="16" fillId="0" borderId="201" xfId="22" applyBorder="1" applyAlignment="1">
      <alignment vertical="center"/>
    </xf>
    <xf numFmtId="0" fontId="16" fillId="0" borderId="129" xfId="22" applyBorder="1" applyAlignment="1">
      <alignment vertical="center"/>
    </xf>
    <xf numFmtId="0" fontId="16" fillId="0" borderId="104" xfId="22" applyBorder="1" applyAlignment="1">
      <alignment vertical="center"/>
    </xf>
    <xf numFmtId="0" fontId="16" fillId="0" borderId="118" xfId="22" applyBorder="1" applyAlignment="1">
      <alignment vertical="center"/>
    </xf>
    <xf numFmtId="0" fontId="16" fillId="0" borderId="117" xfId="22" applyBorder="1" applyAlignment="1">
      <alignment vertical="center"/>
    </xf>
    <xf numFmtId="0" fontId="16" fillId="0" borderId="119" xfId="22" applyBorder="1" applyAlignment="1">
      <alignment vertical="center"/>
    </xf>
    <xf numFmtId="0" fontId="145" fillId="0" borderId="0" xfId="22" applyFont="1" applyAlignment="1">
      <alignment horizontal="center" vertical="center"/>
    </xf>
    <xf numFmtId="0" fontId="147" fillId="0" borderId="0" xfId="22" applyFont="1" applyAlignment="1">
      <alignment horizontal="center" vertical="center"/>
    </xf>
    <xf numFmtId="0" fontId="147" fillId="0" borderId="207" xfId="22" applyFont="1" applyBorder="1" applyAlignment="1">
      <alignment horizontal="center" vertical="center"/>
    </xf>
    <xf numFmtId="0" fontId="147" fillId="0" borderId="208" xfId="22" applyFont="1" applyBorder="1" applyAlignment="1">
      <alignment horizontal="center" vertical="center"/>
    </xf>
    <xf numFmtId="0" fontId="147" fillId="0" borderId="209" xfId="22" applyFont="1" applyBorder="1" applyAlignment="1">
      <alignment horizontal="center" vertical="center"/>
    </xf>
    <xf numFmtId="0" fontId="147" fillId="0" borderId="210" xfId="22" applyFont="1" applyBorder="1" applyAlignment="1">
      <alignment horizontal="center" vertical="center"/>
    </xf>
    <xf numFmtId="0" fontId="147" fillId="0" borderId="206" xfId="22" applyFont="1" applyBorder="1" applyAlignment="1">
      <alignment horizontal="center" vertical="center"/>
    </xf>
    <xf numFmtId="0" fontId="147" fillId="0" borderId="211" xfId="22" applyFont="1" applyBorder="1" applyAlignment="1">
      <alignment horizontal="center" vertical="center"/>
    </xf>
    <xf numFmtId="0" fontId="147" fillId="0" borderId="212" xfId="22" applyFont="1" applyBorder="1" applyAlignment="1">
      <alignment horizontal="center" vertical="center"/>
    </xf>
    <xf numFmtId="0" fontId="147" fillId="0" borderId="213" xfId="22" applyFont="1" applyBorder="1" applyAlignment="1">
      <alignment horizontal="center" vertical="center"/>
    </xf>
  </cellXfs>
  <cellStyles count="24">
    <cellStyle name="ハイパーリンク" xfId="17" builtinId="8" customBuiltin="1"/>
    <cellStyle name="ハイパーリンク 2" xfId="23" xr:uid="{45483A45-1AED-4629-B55A-635D44D53810}"/>
    <cellStyle name="標準" xfId="0" builtinId="0"/>
    <cellStyle name="標準 2" xfId="1" xr:uid="{00000000-0005-0000-0000-000001000000}"/>
    <cellStyle name="標準 2 2" xfId="2" xr:uid="{00000000-0005-0000-0000-000002000000}"/>
    <cellStyle name="標準 3" xfId="3" xr:uid="{00000000-0005-0000-0000-000003000000}"/>
    <cellStyle name="標準 4" xfId="4" xr:uid="{00000000-0005-0000-0000-000004000000}"/>
    <cellStyle name="標準 5" xfId="7" xr:uid="{5364E87A-135C-424A-86F2-DA6805115198}"/>
    <cellStyle name="標準 5 2" xfId="10" xr:uid="{DBD21DF6-5FD2-4F4E-BB8C-03CE72104978}"/>
    <cellStyle name="標準 5 2 2" xfId="11" xr:uid="{0DCA4692-F2AD-4522-A084-4BE374DB0BED}"/>
    <cellStyle name="標準 6" xfId="8" xr:uid="{4AEF3804-5800-4FBC-BDE5-84FFEC083808}"/>
    <cellStyle name="標準 7" xfId="9" xr:uid="{697CFE06-84A2-4B40-99A1-C7A19E7189DA}"/>
    <cellStyle name="標準 8" xfId="12" xr:uid="{BC29EDA8-35FC-44F2-9877-73918AC4CC67}"/>
    <cellStyle name="標準 9" xfId="13" xr:uid="{CABD606E-03D5-4FD4-B6F2-35B22DE5C2D4}"/>
    <cellStyle name="標準 9 2" xfId="14" xr:uid="{CFFEFF91-5350-4D51-9026-01EAF4CBBB3D}"/>
    <cellStyle name="標準 9 3" xfId="15" xr:uid="{E9D6E92C-76EE-4886-BE47-2900D74DA613}"/>
    <cellStyle name="標準 9 4" xfId="16" xr:uid="{9653CBAC-38D4-49AA-85EA-4C46D8518F56}"/>
    <cellStyle name="標準 9 4 2" xfId="18" xr:uid="{58E4249F-6A09-4AA7-9530-D44AF5F0FDB2}"/>
    <cellStyle name="標準 9 4 3" xfId="19" xr:uid="{134625DA-EEA7-49BE-B413-95B34BEF510B}"/>
    <cellStyle name="標準 9 4 4" xfId="20" xr:uid="{0A39C6B8-A7E5-4A0C-8913-86D3B4CB5A2E}"/>
    <cellStyle name="標準 9 4 5" xfId="21" xr:uid="{A0E31C81-2886-483D-A00D-4F2186620D71}"/>
    <cellStyle name="標準_変更届ver2" xfId="22" xr:uid="{E3D01AF2-A290-431C-B3A2-060D2198E024}"/>
    <cellStyle name="良い 2" xfId="5" xr:uid="{00000000-0005-0000-0000-000006000000}"/>
    <cellStyle name="良い 2 2" xfId="6" xr:uid="{00000000-0005-0000-0000-000007000000}"/>
  </cellStyles>
  <dxfs count="1">
    <dxf>
      <numFmt numFmtId="178" formatCode="&quot;令和元年&quot;m&quot;月&quot;d&quot;日&quot;;@"/>
    </dxf>
  </dxfs>
  <tableStyles count="0" defaultTableStyle="TableStyleMedium2" defaultPivotStyle="PivotStyleLight16"/>
  <colors>
    <mruColors>
      <color rgb="FFB0C979"/>
      <color rgb="FFCCFFCC"/>
      <color rgb="FF96B7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4395108</xdr:colOff>
      <xdr:row>42</xdr:row>
      <xdr:rowOff>106733</xdr:rowOff>
    </xdr:from>
    <xdr:to>
      <xdr:col>4</xdr:col>
      <xdr:colOff>6205764</xdr:colOff>
      <xdr:row>49</xdr:row>
      <xdr:rowOff>207735</xdr:rowOff>
    </xdr:to>
    <xdr:pic>
      <xdr:nvPicPr>
        <xdr:cNvPr id="9" name="図 8">
          <a:extLst>
            <a:ext uri="{FF2B5EF4-FFF2-40B4-BE49-F238E27FC236}">
              <a16:creationId xmlns:a16="http://schemas.microsoft.com/office/drawing/2014/main" id="{F5EA7401-66B9-6D3B-4291-83734561E7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99072" y="16707447"/>
          <a:ext cx="1810656" cy="1992395"/>
        </a:xfrm>
        <a:prstGeom prst="rect">
          <a:avLst/>
        </a:prstGeom>
      </xdr:spPr>
    </xdr:pic>
    <xdr:clientData/>
  </xdr:twoCellAnchor>
  <xdr:twoCellAnchor>
    <xdr:from>
      <xdr:col>1</xdr:col>
      <xdr:colOff>171448</xdr:colOff>
      <xdr:row>38</xdr:row>
      <xdr:rowOff>217715</xdr:rowOff>
    </xdr:from>
    <xdr:to>
      <xdr:col>4</xdr:col>
      <xdr:colOff>4653642</xdr:colOff>
      <xdr:row>49</xdr:row>
      <xdr:rowOff>47626</xdr:rowOff>
    </xdr:to>
    <xdr:sp macro="" textlink="">
      <xdr:nvSpPr>
        <xdr:cNvPr id="5" name="四角形: 角を丸くする 4">
          <a:extLst>
            <a:ext uri="{FF2B5EF4-FFF2-40B4-BE49-F238E27FC236}">
              <a16:creationId xmlns:a16="http://schemas.microsoft.com/office/drawing/2014/main" id="{0A0D775A-D3A9-1796-9589-A93555283315}"/>
            </a:ext>
          </a:extLst>
        </xdr:cNvPr>
        <xdr:cNvSpPr/>
      </xdr:nvSpPr>
      <xdr:spPr bwMode="auto">
        <a:xfrm>
          <a:off x="253091" y="15689036"/>
          <a:ext cx="8904515" cy="2850697"/>
        </a:xfrm>
        <a:prstGeom prst="roundRect">
          <a:avLst/>
        </a:prstGeom>
        <a:noFill/>
        <a:ln w="9525" cap="flat" cmpd="sng" algn="ctr">
          <a:solidFill>
            <a:srgbClr val="000000"/>
          </a:solidFill>
          <a:prstDash val="solid"/>
          <a:round/>
          <a:headEnd type="none" w="med" len="med"/>
          <a:tailEnd type="none" w="med" len="med"/>
        </a:ln>
        <a:effectLst>
          <a:outerShdw dist="35921" dir="2700000" algn="ctr" rotWithShape="0">
            <a:srgbClr val="000000"/>
          </a:outerShdw>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30</xdr:col>
      <xdr:colOff>2249</xdr:colOff>
      <xdr:row>23</xdr:row>
      <xdr:rowOff>4143376</xdr:rowOff>
    </xdr:to>
    <xdr:pic>
      <xdr:nvPicPr>
        <xdr:cNvPr id="4" name="図 3">
          <a:extLst>
            <a:ext uri="{FF2B5EF4-FFF2-40B4-BE49-F238E27FC236}">
              <a16:creationId xmlns:a16="http://schemas.microsoft.com/office/drawing/2014/main" id="{49321C09-844D-44A6-86D5-356476E901F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1238"/>
        <a:stretch/>
      </xdr:blipFill>
      <xdr:spPr bwMode="auto">
        <a:xfrm>
          <a:off x="440267" y="4965700"/>
          <a:ext cx="6160161" cy="4143376"/>
        </a:xfrm>
        <a:prstGeom prst="rect">
          <a:avLst/>
        </a:prstGeom>
        <a:noFill/>
        <a:ln w="6350" cap="flat" cmpd="sng" algn="ctr">
          <a:solidFill>
            <a:sysClr val="window" lastClr="FFFFFF">
              <a:lumMod val="75000"/>
            </a:sysClr>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1009650</xdr:colOff>
      <xdr:row>14</xdr:row>
      <xdr:rowOff>609600</xdr:rowOff>
    </xdr:from>
    <xdr:ext cx="184731" cy="264560"/>
    <xdr:sp macro="" textlink="">
      <xdr:nvSpPr>
        <xdr:cNvPr id="2" name="テキスト ボックス 1">
          <a:extLst>
            <a:ext uri="{FF2B5EF4-FFF2-40B4-BE49-F238E27FC236}">
              <a16:creationId xmlns:a16="http://schemas.microsoft.com/office/drawing/2014/main" id="{E64BBCA4-4A48-4D5E-907C-0AAFBB59A720}"/>
            </a:ext>
          </a:extLst>
        </xdr:cNvPr>
        <xdr:cNvSpPr txBox="1"/>
      </xdr:nvSpPr>
      <xdr:spPr>
        <a:xfrm>
          <a:off x="1809750" y="417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zen28/Desktop/&#27161;&#28310;&#24115;&#31080;&#65288;&#26368;&#26032;&#65289;/20260000&#12304;&#24115;&#31080;&#12305;&#26356;&#26032;/&#12304;&#20837;&#20250;&#12305;001&#65288;&#20491;&#20154;&#24773;&#22577;&#25913;&#27491;&#65289;.xlsx" TargetMode="External"/><Relationship Id="rId2" Type="http://schemas.openxmlformats.org/officeDocument/2006/relationships/externalLinkPath" Target="file:///C:\Users\zen28\Desktop\&#27161;&#28310;&#24115;&#31080;&#65288;&#26368;&#26032;&#65289;\20260000&#12304;&#24115;&#31080;&#12305;&#26356;&#26032;\&#12304;&#20837;&#20250;&#12305;001&#65288;&#20491;&#20154;&#24773;&#22577;&#25913;&#27491;&#65289;.xlsx" TargetMode="External"/><Relationship Id="rId1" Type="http://schemas.openxmlformats.org/officeDocument/2006/relationships/externalLinkPath" Target="/Users/zen28/Desktop/&#27161;&#28310;&#24115;&#31080;&#65288;&#26368;&#26032;&#65289;/20260000&#12304;&#24115;&#31080;&#12305;&#26356;&#26032;/&#12304;&#20837;&#20250;&#12305;001&#65288;&#20491;&#20154;&#24773;&#22577;&#25913;&#27491;&#65289;.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ty-mori/Desktop/&#12304;&#20837;&#20250;&#12305;001&#65288;&#20491;&#20154;&#24773;&#22577;&#25913;&#27491;&#12539;&#20445;&#35703;&#12539;&#36899;&#24111;&#20445;&#35388;&#20154;&#31561;&#65289;.xlsx" TargetMode="External"/><Relationship Id="rId2" Type="http://schemas.openxmlformats.org/officeDocument/2006/relationships/externalLinkPath" Target="file:///C:\Users\ty-mori\Desktop\&#12304;&#20837;&#20250;&#12305;001&#65288;&#20491;&#20154;&#24773;&#22577;&#25913;&#27491;&#12539;&#20445;&#35703;&#12539;&#36899;&#24111;&#20445;&#35388;&#20154;&#31561;&#65289;.xlsx" TargetMode="External"/><Relationship Id="rId1" Type="http://schemas.openxmlformats.org/officeDocument/2006/relationships/externalLinkPath" Target="/Users/ty-mori/Desktop/&#12304;&#20837;&#20250;&#12305;001&#65288;&#20491;&#20154;&#24773;&#22577;&#25913;&#27491;&#12539;&#20445;&#35703;&#12539;&#36899;&#24111;&#20445;&#35388;&#20154;&#31561;&#65289;.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02_HP&#36039;&#26009;/&#20837;&#20250;/HP&#20837;&#20250;&#26360;&#39006;.xlsx" TargetMode="External"/><Relationship Id="rId2" Type="http://schemas.openxmlformats.org/officeDocument/2006/relationships/externalLinkPath" Target="https://zennichiyamanashi-my.sharepoint.com/personal/user02_zennichiyamanashi_onmicrosoft_com/Documents/&#23665;&#26792;&#30476;&#26412;&#37096;/&#23665;&#26792;&#20837;&#36864;&#20250;/02_HP&#36039;&#26009;/&#20837;&#20250;/HP&#20837;&#20250;&#26360;&#39006;.xlsx" TargetMode="External"/><Relationship Id="rId1" Type="http://schemas.openxmlformats.org/officeDocument/2006/relationships/externalLinkPath" Target="/personal/user02_zennichiyamanashi_onmicrosoft_com/Documents/&#23665;&#26792;&#30476;&#26412;&#37096;/&#23665;&#26792;&#20837;&#36864;&#20250;/02_HP&#36039;&#26009;/&#20837;&#20250;/HP&#20837;&#20250;&#26360;&#390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01.入会申込書"/>
      <sheetName val="02.弁済業務保証金分担金納付書"/>
      <sheetName val="03.個人情報（全日）"/>
      <sheetName val="04.個人情報（保証）"/>
      <sheetName val="05.TRA入会申込書"/>
      <sheetName val="個人情報（TRA）"/>
      <sheetName val="06.全日本不動産政治連盟入会申込書"/>
      <sheetName val="07.誓約書"/>
      <sheetName val="08.確約書"/>
      <sheetName val="09.連帯保証人届出書"/>
      <sheetName val="10.代表者届"/>
      <sheetName val="11.専任宅地建物取引士届"/>
      <sheetName val="12.東日本レインズ加入申込書"/>
      <sheetName val="13.アンケート・紹介者"/>
      <sheetName val="base"/>
      <sheetName val="daisei"/>
      <sheetName val="sentor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3">
          <cell r="A3" t="str">
            <v>代表者</v>
          </cell>
        </row>
        <row r="4">
          <cell r="A4" t="str">
            <v>代表者2</v>
          </cell>
        </row>
        <row r="5">
          <cell r="A5" t="str">
            <v>政令使用人</v>
          </cell>
        </row>
      </sheetData>
      <sheetData sheetId="16" refreshError="1">
        <row r="3">
          <cell r="A3" t="str">
            <v>専任取引士1</v>
          </cell>
        </row>
        <row r="4">
          <cell r="A4" t="str">
            <v>専任取引士2</v>
          </cell>
        </row>
        <row r="5">
          <cell r="A5" t="str">
            <v>専任取引士3</v>
          </cell>
        </row>
        <row r="6">
          <cell r="A6" t="str">
            <v>専任取引士4</v>
          </cell>
        </row>
        <row r="7">
          <cell r="A7" t="str">
            <v>専任取引士5</v>
          </cell>
        </row>
        <row r="8">
          <cell r="A8" t="str">
            <v>専任取引士6</v>
          </cell>
        </row>
        <row r="9">
          <cell r="A9" t="str">
            <v>専任取引士7</v>
          </cell>
        </row>
        <row r="10">
          <cell r="A10" t="str">
            <v>専任取引士8</v>
          </cell>
        </row>
        <row r="11">
          <cell r="A11" t="str">
            <v>専任取引士9</v>
          </cell>
        </row>
        <row r="12">
          <cell r="A12" t="str">
            <v>専任取引士10</v>
          </cell>
        </row>
        <row r="13">
          <cell r="A13" t="str">
            <v>専任取引士11</v>
          </cell>
        </row>
        <row r="14">
          <cell r="A14" t="str">
            <v>専任取引士12</v>
          </cell>
        </row>
        <row r="15">
          <cell r="A15" t="str">
            <v>専任取引士13</v>
          </cell>
        </row>
        <row r="16">
          <cell r="A16" t="str">
            <v>専任取引士14</v>
          </cell>
        </row>
        <row r="17">
          <cell r="A17" t="str">
            <v>専任取引士15</v>
          </cell>
        </row>
        <row r="18">
          <cell r="A18" t="str">
            <v>専任取引士16</v>
          </cell>
        </row>
        <row r="19">
          <cell r="A19" t="str">
            <v>専任取引士17</v>
          </cell>
        </row>
        <row r="20">
          <cell r="A20" t="str">
            <v>専任取引士18</v>
          </cell>
        </row>
        <row r="21">
          <cell r="A21" t="str">
            <v>専任取引士19</v>
          </cell>
        </row>
        <row r="22">
          <cell r="A22" t="str">
            <v>専任取引士20</v>
          </cell>
        </row>
        <row r="23">
          <cell r="A23" t="str">
            <v>専任取引士21</v>
          </cell>
        </row>
        <row r="24">
          <cell r="A24" t="str">
            <v>専任取引士22</v>
          </cell>
        </row>
        <row r="25">
          <cell r="A25" t="str">
            <v>専任取引士23</v>
          </cell>
        </row>
        <row r="26">
          <cell r="A26" t="str">
            <v>専任取引士24</v>
          </cell>
        </row>
        <row r="27">
          <cell r="A27" t="str">
            <v>専任取引士25</v>
          </cell>
        </row>
        <row r="28">
          <cell r="A28" t="str">
            <v>専任取引士26</v>
          </cell>
        </row>
        <row r="29">
          <cell r="A29" t="str">
            <v>専任取引士27</v>
          </cell>
        </row>
        <row r="30">
          <cell r="A30" t="str">
            <v>専任取引士28</v>
          </cell>
        </row>
        <row r="31">
          <cell r="A31" t="str">
            <v>専任取引士29</v>
          </cell>
        </row>
        <row r="32">
          <cell r="A32" t="str">
            <v>専任取引士30</v>
          </cell>
        </row>
        <row r="33">
          <cell r="A33" t="str">
            <v>専任取引士31</v>
          </cell>
        </row>
        <row r="34">
          <cell r="A34" t="str">
            <v>専任取引士32</v>
          </cell>
        </row>
        <row r="35">
          <cell r="A35" t="str">
            <v>専任取引士33</v>
          </cell>
        </row>
        <row r="36">
          <cell r="A36" t="str">
            <v>専任取引士34</v>
          </cell>
        </row>
        <row r="37">
          <cell r="A37" t="str">
            <v>専任取引士35</v>
          </cell>
        </row>
        <row r="38">
          <cell r="A38" t="str">
            <v>専任取引士36</v>
          </cell>
        </row>
        <row r="39">
          <cell r="A39" t="str">
            <v>専任取引士37</v>
          </cell>
        </row>
        <row r="40">
          <cell r="A40" t="str">
            <v>専任取引士38</v>
          </cell>
        </row>
        <row r="41">
          <cell r="A41" t="str">
            <v>専任取引士39</v>
          </cell>
        </row>
        <row r="42">
          <cell r="A42" t="str">
            <v>専任取引士40</v>
          </cell>
        </row>
        <row r="43">
          <cell r="A43" t="str">
            <v>専任取引士41</v>
          </cell>
        </row>
        <row r="44">
          <cell r="A44" t="str">
            <v>専任取引士42</v>
          </cell>
        </row>
        <row r="45">
          <cell r="A45" t="str">
            <v>専任取引士43</v>
          </cell>
        </row>
        <row r="46">
          <cell r="A46" t="str">
            <v>専任取引士44</v>
          </cell>
        </row>
        <row r="47">
          <cell r="A47" t="str">
            <v>専任取引士45</v>
          </cell>
        </row>
        <row r="48">
          <cell r="A48" t="str">
            <v>専任取引士46</v>
          </cell>
        </row>
        <row r="49">
          <cell r="A49" t="str">
            <v>専任取引士47</v>
          </cell>
        </row>
        <row r="50">
          <cell r="A50" t="str">
            <v>専任取引士48</v>
          </cell>
        </row>
        <row r="51">
          <cell r="A51" t="str">
            <v>専任取引士49</v>
          </cell>
        </row>
        <row r="52">
          <cell r="A52" t="str">
            <v>専任取引士50</v>
          </cell>
        </row>
        <row r="53">
          <cell r="A53" t="str">
            <v>専任取引士51</v>
          </cell>
        </row>
        <row r="54">
          <cell r="A54" t="str">
            <v>専任取引士52</v>
          </cell>
        </row>
        <row r="55">
          <cell r="A55" t="str">
            <v>専任取引士53</v>
          </cell>
        </row>
        <row r="56">
          <cell r="A56" t="str">
            <v>専任取引士54</v>
          </cell>
        </row>
        <row r="57">
          <cell r="A57" t="str">
            <v>専任取引士55</v>
          </cell>
        </row>
        <row r="58">
          <cell r="A58" t="str">
            <v>専任取引士56</v>
          </cell>
        </row>
        <row r="59">
          <cell r="A59" t="str">
            <v>専任取引士57</v>
          </cell>
        </row>
        <row r="60">
          <cell r="A60" t="str">
            <v>専任取引士58</v>
          </cell>
        </row>
        <row r="61">
          <cell r="A61" t="str">
            <v>専任取引士59</v>
          </cell>
        </row>
        <row r="62">
          <cell r="A62" t="str">
            <v>専任取引士60</v>
          </cell>
        </row>
        <row r="63">
          <cell r="A63" t="str">
            <v>専任取引士61</v>
          </cell>
        </row>
        <row r="64">
          <cell r="A64" t="str">
            <v>専任取引士62</v>
          </cell>
        </row>
        <row r="65">
          <cell r="A65" t="str">
            <v>専任取引士63</v>
          </cell>
        </row>
        <row r="66">
          <cell r="A66" t="str">
            <v>専任取引士64</v>
          </cell>
        </row>
        <row r="67">
          <cell r="A67" t="str">
            <v>専任取引士65</v>
          </cell>
        </row>
        <row r="68">
          <cell r="A68" t="str">
            <v>専任取引士66</v>
          </cell>
        </row>
        <row r="69">
          <cell r="A69" t="str">
            <v>専任取引士67</v>
          </cell>
        </row>
        <row r="70">
          <cell r="A70" t="str">
            <v>専任取引士68</v>
          </cell>
        </row>
        <row r="71">
          <cell r="A71" t="str">
            <v>専任取引士69</v>
          </cell>
        </row>
        <row r="72">
          <cell r="A72" t="str">
            <v>専任取引士70</v>
          </cell>
        </row>
        <row r="73">
          <cell r="A73" t="str">
            <v>専任取引士71</v>
          </cell>
        </row>
        <row r="74">
          <cell r="A74" t="str">
            <v>専任取引士72</v>
          </cell>
        </row>
        <row r="75">
          <cell r="A75" t="str">
            <v>専任取引士73</v>
          </cell>
        </row>
        <row r="76">
          <cell r="A76" t="str">
            <v>専任取引士74</v>
          </cell>
        </row>
        <row r="77">
          <cell r="A77" t="str">
            <v>専任取引士75</v>
          </cell>
        </row>
        <row r="78">
          <cell r="A78" t="str">
            <v>専任取引士76</v>
          </cell>
        </row>
        <row r="79">
          <cell r="A79" t="str">
            <v>専任取引士77</v>
          </cell>
        </row>
        <row r="80">
          <cell r="A80" t="str">
            <v>専任取引士78</v>
          </cell>
        </row>
        <row r="81">
          <cell r="A81" t="str">
            <v>専任取引士79</v>
          </cell>
        </row>
        <row r="82">
          <cell r="A82" t="str">
            <v>専任取引士80</v>
          </cell>
        </row>
        <row r="83">
          <cell r="A83" t="str">
            <v>専任取引士81</v>
          </cell>
        </row>
        <row r="84">
          <cell r="A84" t="str">
            <v>専任取引士82</v>
          </cell>
        </row>
        <row r="85">
          <cell r="A85" t="str">
            <v>専任取引士83</v>
          </cell>
        </row>
        <row r="86">
          <cell r="A86" t="str">
            <v>専任取引士84</v>
          </cell>
        </row>
        <row r="87">
          <cell r="A87" t="str">
            <v>専任取引士85</v>
          </cell>
        </row>
        <row r="88">
          <cell r="A88" t="str">
            <v>専任取引士86</v>
          </cell>
        </row>
        <row r="89">
          <cell r="A89" t="str">
            <v>専任取引士87</v>
          </cell>
        </row>
        <row r="90">
          <cell r="A90" t="str">
            <v>専任取引士88</v>
          </cell>
        </row>
        <row r="91">
          <cell r="A91" t="str">
            <v>専任取引士89</v>
          </cell>
        </row>
        <row r="92">
          <cell r="A92" t="str">
            <v>専任取引士90</v>
          </cell>
        </row>
        <row r="93">
          <cell r="A93" t="str">
            <v>専任取引士91</v>
          </cell>
        </row>
        <row r="94">
          <cell r="A94" t="str">
            <v>専任取引士92</v>
          </cell>
        </row>
        <row r="95">
          <cell r="A95" t="str">
            <v>専任取引士93</v>
          </cell>
        </row>
        <row r="96">
          <cell r="A96" t="str">
            <v>専任取引士94</v>
          </cell>
        </row>
        <row r="97">
          <cell r="A97" t="str">
            <v>専任取引士95</v>
          </cell>
        </row>
        <row r="98">
          <cell r="A98" t="str">
            <v>専任取引士96</v>
          </cell>
        </row>
        <row r="99">
          <cell r="A99" t="str">
            <v>専任取引士97</v>
          </cell>
        </row>
        <row r="100">
          <cell r="A100" t="str">
            <v>専任取引士98</v>
          </cell>
        </row>
        <row r="101">
          <cell r="A101" t="str">
            <v>専任取引士99</v>
          </cell>
        </row>
        <row r="102">
          <cell r="A102" t="str">
            <v>専任取引士100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01.入会申込書"/>
      <sheetName val="02.弁済業務保証金分担金納付書"/>
      <sheetName val="03.個人情報（全日）"/>
      <sheetName val="04.個人情報（保証）"/>
      <sheetName val="05.TRA入会申込書"/>
      <sheetName val="06.個人情報（TRA）"/>
      <sheetName val="07.全日本不動産政治連盟入会申込書"/>
      <sheetName val="08.誓約書"/>
      <sheetName val="09.確約書"/>
      <sheetName val="10.連帯保証人届出書"/>
      <sheetName val="11.専任宅地建物取引士届"/>
      <sheetName val="12.東日本レインズ加入申込書"/>
      <sheetName val="13.統括管理者 "/>
      <sheetName val="14.アンケート・紹介者  "/>
      <sheetName val="base"/>
      <sheetName val="daisei"/>
      <sheetName val="sento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3">
          <cell r="A3" t="str">
            <v>代表者</v>
          </cell>
        </row>
        <row r="4">
          <cell r="A4" t="str">
            <v>代表者2</v>
          </cell>
        </row>
        <row r="5">
          <cell r="A5" t="str">
            <v>政令使用人</v>
          </cell>
        </row>
      </sheetData>
      <sheetData sheetId="16">
        <row r="3">
          <cell r="A3" t="str">
            <v>専任取引士1</v>
          </cell>
        </row>
        <row r="4">
          <cell r="A4" t="str">
            <v>専任取引士2</v>
          </cell>
        </row>
        <row r="5">
          <cell r="A5" t="str">
            <v>専任取引士3</v>
          </cell>
        </row>
        <row r="6">
          <cell r="A6" t="str">
            <v>専任取引士4</v>
          </cell>
        </row>
        <row r="7">
          <cell r="A7" t="str">
            <v>専任取引士5</v>
          </cell>
        </row>
        <row r="8">
          <cell r="A8" t="str">
            <v>専任取引士6</v>
          </cell>
        </row>
        <row r="9">
          <cell r="A9" t="str">
            <v>専任取引士7</v>
          </cell>
        </row>
        <row r="10">
          <cell r="A10" t="str">
            <v>専任取引士8</v>
          </cell>
        </row>
        <row r="11">
          <cell r="A11" t="str">
            <v>専任取引士9</v>
          </cell>
        </row>
        <row r="12">
          <cell r="A12" t="str">
            <v>専任取引士10</v>
          </cell>
        </row>
        <row r="13">
          <cell r="A13" t="str">
            <v>専任取引士11</v>
          </cell>
        </row>
        <row r="14">
          <cell r="A14" t="str">
            <v>専任取引士12</v>
          </cell>
        </row>
        <row r="15">
          <cell r="A15" t="str">
            <v>専任取引士13</v>
          </cell>
        </row>
        <row r="16">
          <cell r="A16" t="str">
            <v>専任取引士14</v>
          </cell>
        </row>
        <row r="17">
          <cell r="A17" t="str">
            <v>専任取引士15</v>
          </cell>
        </row>
        <row r="18">
          <cell r="A18" t="str">
            <v>専任取引士16</v>
          </cell>
        </row>
        <row r="19">
          <cell r="A19" t="str">
            <v>専任取引士17</v>
          </cell>
        </row>
        <row r="20">
          <cell r="A20" t="str">
            <v>専任取引士18</v>
          </cell>
        </row>
        <row r="21">
          <cell r="A21" t="str">
            <v>専任取引士19</v>
          </cell>
        </row>
        <row r="22">
          <cell r="A22" t="str">
            <v>専任取引士20</v>
          </cell>
        </row>
        <row r="23">
          <cell r="A23" t="str">
            <v>専任取引士21</v>
          </cell>
        </row>
        <row r="24">
          <cell r="A24" t="str">
            <v>専任取引士22</v>
          </cell>
        </row>
        <row r="25">
          <cell r="A25" t="str">
            <v>専任取引士23</v>
          </cell>
        </row>
        <row r="26">
          <cell r="A26" t="str">
            <v>専任取引士24</v>
          </cell>
        </row>
        <row r="27">
          <cell r="A27" t="str">
            <v>専任取引士25</v>
          </cell>
        </row>
        <row r="28">
          <cell r="A28" t="str">
            <v>専任取引士26</v>
          </cell>
        </row>
        <row r="29">
          <cell r="A29" t="str">
            <v>専任取引士27</v>
          </cell>
        </row>
        <row r="30">
          <cell r="A30" t="str">
            <v>専任取引士28</v>
          </cell>
        </row>
        <row r="31">
          <cell r="A31" t="str">
            <v>専任取引士29</v>
          </cell>
        </row>
        <row r="32">
          <cell r="A32" t="str">
            <v>専任取引士30</v>
          </cell>
        </row>
        <row r="33">
          <cell r="A33" t="str">
            <v>専任取引士31</v>
          </cell>
        </row>
        <row r="34">
          <cell r="A34" t="str">
            <v>専任取引士32</v>
          </cell>
        </row>
        <row r="35">
          <cell r="A35" t="str">
            <v>専任取引士33</v>
          </cell>
        </row>
        <row r="36">
          <cell r="A36" t="str">
            <v>専任取引士34</v>
          </cell>
        </row>
        <row r="37">
          <cell r="A37" t="str">
            <v>専任取引士35</v>
          </cell>
        </row>
        <row r="38">
          <cell r="A38" t="str">
            <v>専任取引士36</v>
          </cell>
        </row>
        <row r="39">
          <cell r="A39" t="str">
            <v>専任取引士37</v>
          </cell>
        </row>
        <row r="40">
          <cell r="A40" t="str">
            <v>専任取引士38</v>
          </cell>
        </row>
        <row r="41">
          <cell r="A41" t="str">
            <v>専任取引士39</v>
          </cell>
        </row>
        <row r="42">
          <cell r="A42" t="str">
            <v>専任取引士40</v>
          </cell>
        </row>
        <row r="43">
          <cell r="A43" t="str">
            <v>専任取引士41</v>
          </cell>
        </row>
        <row r="44">
          <cell r="A44" t="str">
            <v>専任取引士42</v>
          </cell>
        </row>
        <row r="45">
          <cell r="A45" t="str">
            <v>専任取引士43</v>
          </cell>
        </row>
        <row r="46">
          <cell r="A46" t="str">
            <v>専任取引士44</v>
          </cell>
        </row>
        <row r="47">
          <cell r="A47" t="str">
            <v>専任取引士45</v>
          </cell>
        </row>
        <row r="48">
          <cell r="A48" t="str">
            <v>専任取引士46</v>
          </cell>
        </row>
        <row r="49">
          <cell r="A49" t="str">
            <v>専任取引士47</v>
          </cell>
        </row>
        <row r="50">
          <cell r="A50" t="str">
            <v>専任取引士48</v>
          </cell>
        </row>
        <row r="51">
          <cell r="A51" t="str">
            <v>専任取引士49</v>
          </cell>
        </row>
        <row r="52">
          <cell r="A52" t="str">
            <v>専任取引士50</v>
          </cell>
        </row>
        <row r="53">
          <cell r="A53" t="str">
            <v>専任取引士51</v>
          </cell>
        </row>
        <row r="54">
          <cell r="A54" t="str">
            <v>専任取引士52</v>
          </cell>
        </row>
        <row r="55">
          <cell r="A55" t="str">
            <v>専任取引士53</v>
          </cell>
        </row>
        <row r="56">
          <cell r="A56" t="str">
            <v>専任取引士54</v>
          </cell>
        </row>
        <row r="57">
          <cell r="A57" t="str">
            <v>専任取引士55</v>
          </cell>
        </row>
        <row r="58">
          <cell r="A58" t="str">
            <v>専任取引士56</v>
          </cell>
        </row>
        <row r="59">
          <cell r="A59" t="str">
            <v>専任取引士57</v>
          </cell>
        </row>
        <row r="60">
          <cell r="A60" t="str">
            <v>専任取引士58</v>
          </cell>
        </row>
        <row r="61">
          <cell r="A61" t="str">
            <v>専任取引士59</v>
          </cell>
        </row>
        <row r="62">
          <cell r="A62" t="str">
            <v>専任取引士60</v>
          </cell>
        </row>
        <row r="63">
          <cell r="A63" t="str">
            <v>専任取引士61</v>
          </cell>
        </row>
        <row r="64">
          <cell r="A64" t="str">
            <v>専任取引士62</v>
          </cell>
        </row>
        <row r="65">
          <cell r="A65" t="str">
            <v>専任取引士63</v>
          </cell>
        </row>
        <row r="66">
          <cell r="A66" t="str">
            <v>専任取引士64</v>
          </cell>
        </row>
        <row r="67">
          <cell r="A67" t="str">
            <v>専任取引士65</v>
          </cell>
        </row>
        <row r="68">
          <cell r="A68" t="str">
            <v>専任取引士66</v>
          </cell>
        </row>
        <row r="69">
          <cell r="A69" t="str">
            <v>専任取引士67</v>
          </cell>
        </row>
        <row r="70">
          <cell r="A70" t="str">
            <v>専任取引士68</v>
          </cell>
        </row>
        <row r="71">
          <cell r="A71" t="str">
            <v>専任取引士69</v>
          </cell>
        </row>
        <row r="72">
          <cell r="A72" t="str">
            <v>専任取引士70</v>
          </cell>
        </row>
        <row r="73">
          <cell r="A73" t="str">
            <v>専任取引士71</v>
          </cell>
        </row>
        <row r="74">
          <cell r="A74" t="str">
            <v>専任取引士72</v>
          </cell>
        </row>
        <row r="75">
          <cell r="A75" t="str">
            <v>専任取引士73</v>
          </cell>
        </row>
        <row r="76">
          <cell r="A76" t="str">
            <v>専任取引士74</v>
          </cell>
        </row>
        <row r="77">
          <cell r="A77" t="str">
            <v>専任取引士75</v>
          </cell>
        </row>
        <row r="78">
          <cell r="A78" t="str">
            <v>専任取引士76</v>
          </cell>
        </row>
        <row r="79">
          <cell r="A79" t="str">
            <v>専任取引士77</v>
          </cell>
        </row>
        <row r="80">
          <cell r="A80" t="str">
            <v>専任取引士78</v>
          </cell>
        </row>
        <row r="81">
          <cell r="A81" t="str">
            <v>専任取引士79</v>
          </cell>
        </row>
        <row r="82">
          <cell r="A82" t="str">
            <v>専任取引士80</v>
          </cell>
        </row>
        <row r="83">
          <cell r="A83" t="str">
            <v>専任取引士81</v>
          </cell>
        </row>
        <row r="84">
          <cell r="A84" t="str">
            <v>専任取引士82</v>
          </cell>
        </row>
        <row r="85">
          <cell r="A85" t="str">
            <v>専任取引士83</v>
          </cell>
        </row>
        <row r="86">
          <cell r="A86" t="str">
            <v>専任取引士84</v>
          </cell>
        </row>
        <row r="87">
          <cell r="A87" t="str">
            <v>専任取引士85</v>
          </cell>
        </row>
        <row r="88">
          <cell r="A88" t="str">
            <v>専任取引士86</v>
          </cell>
        </row>
        <row r="89">
          <cell r="A89" t="str">
            <v>専任取引士87</v>
          </cell>
        </row>
        <row r="90">
          <cell r="A90" t="str">
            <v>専任取引士88</v>
          </cell>
        </row>
        <row r="91">
          <cell r="A91" t="str">
            <v>専任取引士89</v>
          </cell>
        </row>
        <row r="92">
          <cell r="A92" t="str">
            <v>専任取引士90</v>
          </cell>
        </row>
        <row r="93">
          <cell r="A93" t="str">
            <v>専任取引士91</v>
          </cell>
        </row>
        <row r="94">
          <cell r="A94" t="str">
            <v>専任取引士92</v>
          </cell>
        </row>
        <row r="95">
          <cell r="A95" t="str">
            <v>専任取引士93</v>
          </cell>
        </row>
        <row r="96">
          <cell r="A96" t="str">
            <v>専任取引士94</v>
          </cell>
        </row>
        <row r="97">
          <cell r="A97" t="str">
            <v>専任取引士95</v>
          </cell>
        </row>
        <row r="98">
          <cell r="A98" t="str">
            <v>専任取引士96</v>
          </cell>
        </row>
        <row r="99">
          <cell r="A99" t="str">
            <v>専任取引士97</v>
          </cell>
        </row>
        <row r="100">
          <cell r="A100" t="str">
            <v>専任取引士98</v>
          </cell>
        </row>
        <row r="101">
          <cell r="A101" t="str">
            <v>専任取引士99</v>
          </cell>
        </row>
        <row r="102">
          <cell r="A102" t="str">
            <v>専任取引士100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リスト系"/>
      <sheetName val="必要書類一覧"/>
      <sheetName val="入力"/>
      <sheetName val="1入会申込書（全日・保証）"/>
      <sheetName val="2審査シート"/>
      <sheetName val="3代表者履歴書"/>
      <sheetName val="4取引士・ 政令使用人"/>
      <sheetName val="09.連帯保証人届出書(法人は提出）"/>
      <sheetName val="6事務所案内図"/>
      <sheetName val="7分担金納付書"/>
      <sheetName val="8取引士個票"/>
      <sheetName val="9誓約書"/>
      <sheetName val="10確約書"/>
      <sheetName val="11個人情報（全日)"/>
      <sheetName val="11個人情報（保証)"/>
      <sheetName val="11個人情報（ＴＲＡ)"/>
      <sheetName val="12.東日本レインズ加入申込書"/>
      <sheetName val="13入会申込書（ＴＲＡ）"/>
      <sheetName val="14日政連入会申込書"/>
      <sheetName val="統括管理者（該当の場合届出）"/>
      <sheetName val="14.アンケート・紹介者"/>
    </sheetNames>
    <sheetDataSet>
      <sheetData sheetId="0"/>
      <sheetData sheetId="1"/>
      <sheetData sheetId="2">
        <row r="11">
          <cell r="M11" t="str">
            <v>令和</v>
          </cell>
          <cell r="N11"/>
          <cell r="P11"/>
          <cell r="R11"/>
        </row>
        <row r="29">
          <cell r="D29"/>
          <cell r="F29"/>
          <cell r="I29"/>
        </row>
        <row r="32">
          <cell r="C32"/>
          <cell r="G32"/>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E1"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forms.gle/dEtvejVvRQBcLHoD7" TargetMode="External"/><Relationship Id="rId1" Type="http://schemas.openxmlformats.org/officeDocument/2006/relationships/hyperlink" Target="https://www.zennichi.or.jp/2025/06/30/%e5%9b%bd%e5%9c%9f%e4%ba%a4%e9%80%9a%e7%9c%81%ef%bc%8f%e7%8a%af%e7%bd%aa%e5%8f%8e%e7%9b%8a%e7%a7%bb%e8%bb%a2%e9%98%b2%e6%ad%a2%e6%b3%95%e7%ad%89%e3%81%ae%e5%8e%b3%e6%ad%a3%e3%81%aa%e3%82%8b%e9%81%b5/"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6C9F1-1AF4-4A19-AE7A-EA6D44F717E5}">
  <sheetPr>
    <tabColor rgb="FFFFFF00"/>
    <pageSetUpPr fitToPage="1"/>
  </sheetPr>
  <dimension ref="B1:E99"/>
  <sheetViews>
    <sheetView tabSelected="1" zoomScale="85" zoomScaleNormal="85" zoomScaleSheetLayoutView="70" workbookViewId="0"/>
  </sheetViews>
  <sheetFormatPr defaultRowHeight="17.25"/>
  <cols>
    <col min="1" max="1" width="1" style="254" customWidth="1"/>
    <col min="2" max="2" width="4.25" style="254" bestFit="1" customWidth="1"/>
    <col min="3" max="3" width="3.625" style="254" customWidth="1"/>
    <col min="4" max="4" width="50.125" style="254" bestFit="1" customWidth="1"/>
    <col min="5" max="5" width="99.25" style="254" customWidth="1"/>
    <col min="6" max="16384" width="9" style="254"/>
  </cols>
  <sheetData>
    <row r="1" spans="2:5" ht="20.25" customHeight="1">
      <c r="B1" s="234" t="s">
        <v>993</v>
      </c>
    </row>
    <row r="2" spans="2:5" ht="20.100000000000001" customHeight="1">
      <c r="B2" s="233"/>
    </row>
    <row r="3" spans="2:5" ht="20.100000000000001" customHeight="1">
      <c r="B3" s="255"/>
      <c r="C3" s="254" t="s">
        <v>1032</v>
      </c>
    </row>
    <row r="4" spans="2:5" ht="20.100000000000001" customHeight="1">
      <c r="B4" s="255"/>
      <c r="C4" s="254" t="s">
        <v>1033</v>
      </c>
    </row>
    <row r="5" spans="2:5" ht="20.100000000000001" customHeight="1">
      <c r="B5" s="255"/>
      <c r="C5" s="254" t="s">
        <v>992</v>
      </c>
    </row>
    <row r="6" spans="2:5" ht="20.100000000000001" customHeight="1">
      <c r="B6" s="255"/>
    </row>
    <row r="7" spans="2:5" ht="20.100000000000001" customHeight="1">
      <c r="B7" s="255"/>
      <c r="C7" s="233" t="s">
        <v>1034</v>
      </c>
    </row>
    <row r="8" spans="2:5" ht="20.100000000000001" customHeight="1">
      <c r="B8" s="255"/>
    </row>
    <row r="9" spans="2:5" ht="35.25" customHeight="1">
      <c r="B9" s="256"/>
      <c r="C9" s="257" t="s">
        <v>994</v>
      </c>
      <c r="D9" s="258" t="s">
        <v>996</v>
      </c>
      <c r="E9" s="258" t="s">
        <v>1019</v>
      </c>
    </row>
    <row r="10" spans="2:5" ht="24.95" customHeight="1">
      <c r="B10" s="257">
        <v>1</v>
      </c>
      <c r="C10" s="259"/>
      <c r="D10" s="259" t="s">
        <v>957</v>
      </c>
      <c r="E10" s="307" t="s">
        <v>1025</v>
      </c>
    </row>
    <row r="11" spans="2:5" ht="24.95" customHeight="1">
      <c r="B11" s="257">
        <v>2</v>
      </c>
      <c r="C11" s="259"/>
      <c r="D11" s="259" t="s">
        <v>967</v>
      </c>
      <c r="E11" s="259"/>
    </row>
    <row r="12" spans="2:5" ht="24.95" customHeight="1">
      <c r="B12" s="257">
        <v>3</v>
      </c>
      <c r="C12" s="259"/>
      <c r="D12" s="259" t="s">
        <v>961</v>
      </c>
      <c r="E12" s="259" t="s">
        <v>964</v>
      </c>
    </row>
    <row r="13" spans="2:5" ht="24.95" customHeight="1">
      <c r="B13" s="257">
        <v>4</v>
      </c>
      <c r="C13" s="259"/>
      <c r="D13" s="259" t="s">
        <v>962</v>
      </c>
      <c r="E13" s="259" t="s">
        <v>966</v>
      </c>
    </row>
    <row r="14" spans="2:5" ht="24.95" customHeight="1">
      <c r="B14" s="257">
        <v>5</v>
      </c>
      <c r="C14" s="259"/>
      <c r="D14" s="259" t="s">
        <v>958</v>
      </c>
      <c r="E14" s="260" t="s">
        <v>1002</v>
      </c>
    </row>
    <row r="15" spans="2:5" ht="24.95" customHeight="1">
      <c r="B15" s="257">
        <v>6</v>
      </c>
      <c r="C15" s="259"/>
      <c r="D15" s="259" t="s">
        <v>965</v>
      </c>
      <c r="E15" s="259" t="s">
        <v>963</v>
      </c>
    </row>
    <row r="16" spans="2:5" ht="24.95" customHeight="1">
      <c r="B16" s="257">
        <v>7</v>
      </c>
      <c r="C16" s="259"/>
      <c r="D16" s="259" t="s">
        <v>959</v>
      </c>
      <c r="E16" s="259" t="s">
        <v>979</v>
      </c>
    </row>
    <row r="17" spans="2:5" ht="24.95" customHeight="1">
      <c r="B17" s="257">
        <v>8</v>
      </c>
      <c r="C17" s="259"/>
      <c r="D17" s="311" t="s">
        <v>1036</v>
      </c>
      <c r="E17" s="313" t="s">
        <v>978</v>
      </c>
    </row>
    <row r="18" spans="2:5" ht="24.95" customHeight="1">
      <c r="B18" s="257">
        <v>9</v>
      </c>
      <c r="C18" s="259"/>
      <c r="D18" s="311" t="s">
        <v>1037</v>
      </c>
      <c r="E18" s="313" t="s">
        <v>978</v>
      </c>
    </row>
    <row r="19" spans="2:5" ht="183.75" customHeight="1">
      <c r="B19" s="257">
        <v>10</v>
      </c>
      <c r="C19" s="259"/>
      <c r="D19" s="311" t="s">
        <v>1038</v>
      </c>
      <c r="E19" s="261" t="s">
        <v>1039</v>
      </c>
    </row>
    <row r="20" spans="2:5" ht="24.95" customHeight="1">
      <c r="B20" s="257">
        <v>11</v>
      </c>
      <c r="C20" s="259"/>
      <c r="D20" s="259" t="s">
        <v>969</v>
      </c>
      <c r="E20" s="259" t="s">
        <v>971</v>
      </c>
    </row>
    <row r="21" spans="2:5" ht="24.95" customHeight="1">
      <c r="B21" s="257">
        <v>12</v>
      </c>
      <c r="C21" s="259"/>
      <c r="D21" s="259" t="s">
        <v>970</v>
      </c>
      <c r="E21" s="259"/>
    </row>
    <row r="22" spans="2:5" ht="24.95" customHeight="1">
      <c r="B22" s="262">
        <v>13</v>
      </c>
      <c r="C22" s="263"/>
      <c r="D22" s="263" t="s">
        <v>972</v>
      </c>
      <c r="E22" s="263" t="s">
        <v>976</v>
      </c>
    </row>
    <row r="23" spans="2:5" ht="35.1" customHeight="1">
      <c r="B23" s="275" t="s">
        <v>1001</v>
      </c>
      <c r="C23" s="264"/>
      <c r="D23" s="264"/>
      <c r="E23" s="265"/>
    </row>
    <row r="24" spans="2:5" ht="24.95" customHeight="1">
      <c r="B24" s="266" t="s">
        <v>982</v>
      </c>
      <c r="C24" s="267"/>
      <c r="D24" s="267" t="s">
        <v>973</v>
      </c>
      <c r="E24" s="305" t="s">
        <v>1017</v>
      </c>
    </row>
    <row r="25" spans="2:5" ht="104.25" customHeight="1">
      <c r="B25" s="257" t="s">
        <v>983</v>
      </c>
      <c r="C25" s="259"/>
      <c r="D25" s="259" t="s">
        <v>977</v>
      </c>
      <c r="E25" s="261" t="s">
        <v>1004</v>
      </c>
    </row>
    <row r="26" spans="2:5" ht="24.95" customHeight="1">
      <c r="B26" s="257" t="s">
        <v>984</v>
      </c>
      <c r="C26" s="259"/>
      <c r="D26" s="259" t="s">
        <v>974</v>
      </c>
      <c r="E26" s="260" t="s">
        <v>1018</v>
      </c>
    </row>
    <row r="27" spans="2:5" ht="24.95" customHeight="1">
      <c r="B27" s="257" t="s">
        <v>985</v>
      </c>
      <c r="C27" s="259"/>
      <c r="D27" s="259" t="s">
        <v>975</v>
      </c>
      <c r="E27" s="259" t="s">
        <v>1003</v>
      </c>
    </row>
    <row r="28" spans="2:5" ht="23.1" customHeight="1">
      <c r="B28" s="268"/>
    </row>
    <row r="29" spans="2:5" ht="23.1" customHeight="1">
      <c r="B29" s="269"/>
    </row>
    <row r="30" spans="2:5" ht="35.1" customHeight="1">
      <c r="B30" s="270"/>
      <c r="C30" s="259"/>
      <c r="D30" s="258" t="s">
        <v>986</v>
      </c>
      <c r="E30" s="258" t="s">
        <v>1019</v>
      </c>
    </row>
    <row r="31" spans="2:5" ht="106.5" customHeight="1">
      <c r="B31" s="257">
        <v>1</v>
      </c>
      <c r="C31" s="259"/>
      <c r="D31" s="259" t="s">
        <v>980</v>
      </c>
      <c r="E31" s="261" t="s">
        <v>1030</v>
      </c>
    </row>
    <row r="32" spans="2:5" ht="24.95" customHeight="1">
      <c r="B32" s="257">
        <v>2</v>
      </c>
      <c r="C32" s="259"/>
      <c r="D32" s="311" t="s">
        <v>1035</v>
      </c>
      <c r="E32" s="259" t="s">
        <v>981</v>
      </c>
    </row>
    <row r="33" spans="2:5" ht="98.25" customHeight="1">
      <c r="B33" s="257">
        <v>3</v>
      </c>
      <c r="C33" s="259"/>
      <c r="D33" s="311" t="s">
        <v>987</v>
      </c>
      <c r="E33" s="261" t="s">
        <v>1031</v>
      </c>
    </row>
    <row r="34" spans="2:5" ht="63.75" customHeight="1">
      <c r="B34" s="257">
        <v>4</v>
      </c>
      <c r="C34" s="259"/>
      <c r="D34" s="259" t="s">
        <v>988</v>
      </c>
      <c r="E34" s="261" t="s">
        <v>989</v>
      </c>
    </row>
    <row r="35" spans="2:5" ht="24.95" customHeight="1">
      <c r="B35" s="257">
        <v>5</v>
      </c>
      <c r="C35" s="259"/>
      <c r="D35" s="259" t="s">
        <v>990</v>
      </c>
      <c r="E35" s="259" t="s">
        <v>991</v>
      </c>
    </row>
    <row r="36" spans="2:5" ht="21.75" customHeight="1">
      <c r="B36" s="271"/>
    </row>
    <row r="37" spans="2:5" ht="21.75" customHeight="1">
      <c r="B37" s="271"/>
      <c r="C37" s="254" t="s">
        <v>1026</v>
      </c>
    </row>
    <row r="38" spans="2:5" ht="22.9" customHeight="1">
      <c r="B38" s="269"/>
    </row>
    <row r="39" spans="2:5" ht="22.9" customHeight="1">
      <c r="B39" s="272"/>
    </row>
    <row r="40" spans="2:5" ht="22.9" customHeight="1">
      <c r="B40" s="268"/>
    </row>
    <row r="41" spans="2:5" ht="22.9" customHeight="1">
      <c r="B41" s="271"/>
      <c r="C41" s="312" t="s">
        <v>1028</v>
      </c>
    </row>
    <row r="42" spans="2:5" ht="21" customHeight="1">
      <c r="B42" s="269"/>
      <c r="C42" s="254" t="s">
        <v>1027</v>
      </c>
    </row>
    <row r="43" spans="2:5" ht="21.75" customHeight="1">
      <c r="B43" s="269"/>
    </row>
    <row r="44" spans="2:5" ht="22.9" customHeight="1">
      <c r="B44" s="271"/>
    </row>
    <row r="45" spans="2:5" ht="22.9" customHeight="1">
      <c r="B45" s="269"/>
      <c r="C45" s="254" t="s">
        <v>995</v>
      </c>
    </row>
    <row r="46" spans="2:5" ht="22.9" customHeight="1">
      <c r="B46" s="269"/>
      <c r="C46" s="254" t="s">
        <v>1029</v>
      </c>
    </row>
    <row r="47" spans="2:5" ht="21" customHeight="1">
      <c r="B47" s="269"/>
      <c r="D47" s="273" t="s">
        <v>1020</v>
      </c>
      <c r="E47" s="254" t="s">
        <v>960</v>
      </c>
    </row>
    <row r="48" spans="2:5" ht="15.75" customHeight="1">
      <c r="D48" s="273"/>
    </row>
    <row r="49" spans="2:2" ht="22.9" customHeight="1">
      <c r="B49" s="274"/>
    </row>
    <row r="50" spans="2:2" ht="22.9" customHeight="1">
      <c r="B50" s="274"/>
    </row>
    <row r="51" spans="2:2" ht="24" customHeight="1">
      <c r="B51" s="274"/>
    </row>
    <row r="52" spans="2:2" ht="22.9" customHeight="1">
      <c r="B52" s="274"/>
    </row>
    <row r="53" spans="2:2" ht="18.75" customHeight="1">
      <c r="B53" s="269"/>
    </row>
    <row r="54" spans="2:2" ht="19.5" customHeight="1"/>
    <row r="55" spans="2:2" ht="19.5" customHeight="1"/>
    <row r="56" spans="2:2" ht="22.9" customHeight="1"/>
    <row r="57" spans="2:2" ht="23.25" customHeight="1"/>
    <row r="58" spans="2:2" ht="23.25" customHeight="1"/>
    <row r="59" spans="2:2" ht="23.25" customHeight="1"/>
    <row r="60" spans="2:2" ht="23.25" customHeight="1"/>
    <row r="61" spans="2:2" ht="22.9" customHeight="1"/>
    <row r="62" spans="2:2" ht="22.9" customHeight="1"/>
    <row r="63" spans="2:2" ht="22.9" customHeight="1"/>
    <row r="64" spans="2:2" ht="22.9" customHeight="1"/>
    <row r="65" s="254" customFormat="1" ht="22.9" customHeight="1"/>
    <row r="66" s="254" customFormat="1" ht="22.9" customHeight="1"/>
    <row r="67" s="254" customFormat="1" ht="22.9" customHeight="1"/>
    <row r="68" s="254" customFormat="1" ht="22.9" customHeight="1"/>
    <row r="69" s="254" customFormat="1" ht="22.9" customHeight="1"/>
    <row r="70" s="254" customFormat="1" ht="22.9" customHeight="1"/>
    <row r="71" s="254" customFormat="1" ht="22.9" customHeight="1"/>
    <row r="72" s="254" customFormat="1" ht="22.9" customHeight="1"/>
    <row r="73" s="254" customFormat="1" ht="22.9" customHeight="1"/>
    <row r="74" s="254" customFormat="1" ht="22.9" customHeight="1"/>
    <row r="75" s="254" customFormat="1" ht="22.9" customHeight="1"/>
    <row r="76" s="254" customFormat="1" ht="22.9" customHeight="1"/>
    <row r="77" s="254" customFormat="1" ht="22.9" customHeight="1"/>
    <row r="78" s="254" customFormat="1" ht="22.9" customHeight="1"/>
    <row r="79" s="254" customFormat="1" ht="22.9" customHeight="1"/>
    <row r="80" s="254" customFormat="1" ht="22.9" customHeight="1"/>
    <row r="81" s="254" customFormat="1" ht="22.9" customHeight="1"/>
    <row r="82" s="254" customFormat="1" ht="22.9" customHeight="1"/>
    <row r="83" s="254" customFormat="1" ht="22.9" customHeight="1"/>
    <row r="84" s="254" customFormat="1" ht="22.9" customHeight="1"/>
    <row r="85" s="254" customFormat="1" ht="22.9" customHeight="1"/>
    <row r="86" s="254" customFormat="1" ht="13.15" customHeight="1"/>
    <row r="87" s="254" customFormat="1" ht="13.15" customHeight="1"/>
    <row r="88" s="254" customFormat="1" ht="13.15" customHeight="1"/>
    <row r="89" s="254" customFormat="1" ht="13.15" customHeight="1"/>
    <row r="90" s="254" customFormat="1" ht="13.15" customHeight="1"/>
    <row r="91" s="254" customFormat="1" ht="13.15" customHeight="1"/>
    <row r="92" s="254" customFormat="1" ht="13.15" customHeight="1"/>
    <row r="93" s="254" customFormat="1" ht="13.15" customHeight="1"/>
    <row r="94" s="254" customFormat="1" ht="13.15" customHeight="1"/>
    <row r="95" s="254" customFormat="1" ht="13.15" customHeight="1"/>
    <row r="96" s="254" customFormat="1" ht="13.15" customHeight="1"/>
    <row r="97" s="254" customFormat="1" ht="13.15" customHeight="1"/>
    <row r="98" s="254" customFormat="1" ht="13.15" customHeight="1"/>
    <row r="99" s="254" customFormat="1" ht="13.15" customHeight="1"/>
  </sheetData>
  <sheetProtection formatCells="0" formatColumns="0" formatRows="0" insertColumns="0" insertRows="0" insertHyperlinks="0" deleteColumns="0" deleteRows="0" sort="0" autoFilter="0" pivotTables="0"/>
  <phoneticPr fontId="56"/>
  <printOptions horizontalCentered="1"/>
  <pageMargins left="0.31496062992125984" right="0.31496062992125984" top="0.74803149606299213" bottom="0.74803149606299213" header="0.31496062992125984" footer="0.31496062992125984"/>
  <pageSetup paperSize="9" scale="49" orientation="portrait" r:id="rId1"/>
  <colBreaks count="1" manualBreakCount="1">
    <brk id="5" max="46" man="1"/>
  </col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2:R47"/>
  <sheetViews>
    <sheetView topLeftCell="A8" zoomScaleNormal="100" workbookViewId="0"/>
  </sheetViews>
  <sheetFormatPr defaultColWidth="9" defaultRowHeight="13.5"/>
  <cols>
    <col min="1" max="1" width="2.625" style="47" customWidth="1"/>
    <col min="2" max="2" width="3" style="47" customWidth="1"/>
    <col min="3" max="3" width="10.125" style="47" customWidth="1"/>
    <col min="4" max="7" width="9" style="47" customWidth="1"/>
    <col min="8" max="14" width="4.625" style="47" customWidth="1"/>
    <col min="15" max="15" width="2.625" style="47" customWidth="1"/>
    <col min="16" max="16" width="9" style="47" customWidth="1"/>
    <col min="17" max="16384" width="9" style="47"/>
  </cols>
  <sheetData>
    <row r="2" spans="1:18" ht="23.85" customHeight="1">
      <c r="B2" s="904" t="s">
        <v>397</v>
      </c>
      <c r="C2" s="904"/>
      <c r="D2" s="904"/>
      <c r="E2" s="904"/>
      <c r="F2" s="904"/>
      <c r="G2" s="904"/>
      <c r="H2" s="904"/>
      <c r="I2" s="904"/>
      <c r="J2" s="904"/>
      <c r="K2" s="904"/>
      <c r="L2" s="904"/>
      <c r="M2" s="904"/>
      <c r="N2" s="904"/>
      <c r="O2" s="90"/>
      <c r="P2" s="90"/>
      <c r="Q2" s="12"/>
      <c r="R2" s="12"/>
    </row>
    <row r="3" spans="1:18" ht="23.85" customHeight="1">
      <c r="B3" s="20"/>
      <c r="C3" s="20"/>
      <c r="D3" s="20"/>
      <c r="E3" s="20"/>
      <c r="F3" s="20"/>
      <c r="G3" s="20"/>
      <c r="H3" s="20"/>
      <c r="I3" s="20"/>
      <c r="J3" s="20"/>
      <c r="K3" s="20"/>
      <c r="L3" s="20"/>
      <c r="M3" s="20"/>
      <c r="N3" s="20"/>
      <c r="P3" s="12"/>
      <c r="Q3" s="12"/>
      <c r="R3" s="12"/>
    </row>
    <row r="4" spans="1:18">
      <c r="B4" s="54"/>
      <c r="C4" s="12"/>
      <c r="D4" s="12"/>
      <c r="E4" s="12"/>
      <c r="F4" s="12"/>
      <c r="G4" s="12"/>
      <c r="H4" s="12"/>
      <c r="I4" s="12"/>
      <c r="J4" s="12"/>
      <c r="K4" s="12"/>
      <c r="L4" s="12"/>
      <c r="M4" s="12"/>
      <c r="N4" s="12"/>
      <c r="O4" s="12"/>
      <c r="P4" s="12"/>
      <c r="Q4" s="12"/>
      <c r="R4" s="12"/>
    </row>
    <row r="5" spans="1:18">
      <c r="B5" s="12" t="s">
        <v>398</v>
      </c>
      <c r="C5" s="12"/>
      <c r="D5" s="12"/>
      <c r="E5" s="12"/>
      <c r="F5" s="12"/>
      <c r="G5" s="12"/>
      <c r="H5" s="12" t="s">
        <v>399</v>
      </c>
      <c r="I5" s="12"/>
      <c r="J5" s="11"/>
      <c r="K5" s="40"/>
      <c r="L5" s="12"/>
      <c r="M5" s="12"/>
      <c r="N5" s="12"/>
      <c r="P5" s="12"/>
      <c r="Q5" s="12"/>
      <c r="R5" s="12"/>
    </row>
    <row r="6" spans="1:18">
      <c r="B6" s="12" t="s">
        <v>400</v>
      </c>
      <c r="C6" s="12"/>
      <c r="D6" s="12"/>
      <c r="E6" s="12"/>
      <c r="F6" s="12"/>
      <c r="G6" s="12"/>
      <c r="H6" s="12" t="s">
        <v>399</v>
      </c>
      <c r="I6" s="12"/>
      <c r="J6" s="11"/>
      <c r="K6" s="40"/>
      <c r="L6" s="12"/>
      <c r="M6" s="12"/>
      <c r="N6" s="12"/>
      <c r="P6" s="12"/>
      <c r="Q6" s="12"/>
      <c r="R6" s="12"/>
    </row>
    <row r="7" spans="1:18">
      <c r="B7" s="12" t="s">
        <v>401</v>
      </c>
      <c r="C7" s="12"/>
      <c r="D7" s="12"/>
      <c r="E7" s="12"/>
      <c r="F7" s="12"/>
      <c r="G7" s="12"/>
      <c r="H7" s="12" t="s">
        <v>399</v>
      </c>
      <c r="I7" s="12"/>
      <c r="J7" s="11"/>
      <c r="K7" s="40"/>
      <c r="L7" s="12"/>
      <c r="M7" s="12"/>
      <c r="N7" s="12"/>
      <c r="P7" s="12"/>
      <c r="Q7" s="12"/>
      <c r="R7" s="12"/>
    </row>
    <row r="8" spans="1:18">
      <c r="B8" s="12"/>
      <c r="C8" s="12"/>
      <c r="D8" s="12"/>
      <c r="E8" s="12"/>
      <c r="F8" s="12"/>
      <c r="G8" s="12"/>
      <c r="H8" s="12"/>
      <c r="I8" s="12"/>
      <c r="J8" s="11"/>
      <c r="K8" s="12"/>
      <c r="L8" s="12"/>
      <c r="M8" s="12"/>
      <c r="N8" s="12"/>
      <c r="P8" s="12"/>
      <c r="Q8" s="12"/>
      <c r="R8" s="12"/>
    </row>
    <row r="9" spans="1:18">
      <c r="B9" s="12"/>
      <c r="C9" s="12"/>
      <c r="D9" s="51"/>
      <c r="E9" s="51"/>
      <c r="F9" s="51"/>
      <c r="G9" s="51"/>
      <c r="H9" s="51"/>
      <c r="I9" s="51"/>
      <c r="J9" s="51"/>
      <c r="K9" s="51"/>
      <c r="L9" s="51"/>
      <c r="M9" s="12"/>
      <c r="N9" s="12"/>
      <c r="P9" s="51"/>
      <c r="Q9" s="51"/>
      <c r="R9" s="51"/>
    </row>
    <row r="10" spans="1:18" ht="13.5" customHeight="1">
      <c r="B10" s="905" t="s">
        <v>402</v>
      </c>
      <c r="C10" s="905"/>
      <c r="D10" s="905"/>
      <c r="E10" s="905"/>
      <c r="F10" s="905"/>
      <c r="G10" s="905"/>
      <c r="H10" s="905"/>
      <c r="I10" s="905"/>
      <c r="J10" s="905"/>
      <c r="K10" s="905"/>
      <c r="L10" s="905"/>
      <c r="M10" s="905"/>
      <c r="N10" s="905"/>
      <c r="P10" s="51"/>
      <c r="Q10" s="51"/>
      <c r="R10" s="51"/>
    </row>
    <row r="11" spans="1:18">
      <c r="B11" s="905"/>
      <c r="C11" s="905"/>
      <c r="D11" s="905"/>
      <c r="E11" s="905"/>
      <c r="F11" s="905"/>
      <c r="G11" s="905"/>
      <c r="H11" s="905"/>
      <c r="I11" s="905"/>
      <c r="J11" s="905"/>
      <c r="K11" s="905"/>
      <c r="L11" s="905"/>
      <c r="M11" s="905"/>
      <c r="N11" s="905"/>
      <c r="P11" s="51"/>
      <c r="Q11" s="51"/>
      <c r="R11" s="51"/>
    </row>
    <row r="12" spans="1:18">
      <c r="B12" s="905"/>
      <c r="C12" s="905"/>
      <c r="D12" s="905"/>
      <c r="E12" s="905"/>
      <c r="F12" s="905"/>
      <c r="G12" s="905"/>
      <c r="H12" s="905"/>
      <c r="I12" s="905"/>
      <c r="J12" s="905"/>
      <c r="K12" s="905"/>
      <c r="L12" s="905"/>
      <c r="M12" s="905"/>
      <c r="N12" s="905"/>
      <c r="P12" s="43"/>
      <c r="Q12" s="43"/>
      <c r="R12" s="43"/>
    </row>
    <row r="13" spans="1:18">
      <c r="B13" s="905"/>
      <c r="C13" s="905"/>
      <c r="D13" s="905"/>
      <c r="E13" s="905"/>
      <c r="F13" s="905"/>
      <c r="G13" s="905"/>
      <c r="H13" s="905"/>
      <c r="I13" s="905"/>
      <c r="J13" s="905"/>
      <c r="K13" s="905"/>
      <c r="L13" s="905"/>
      <c r="M13" s="905"/>
      <c r="N13" s="905"/>
      <c r="P13" s="43"/>
      <c r="Q13" s="43"/>
      <c r="R13" s="43"/>
    </row>
    <row r="14" spans="1:18">
      <c r="B14" s="19"/>
      <c r="C14" s="19"/>
      <c r="D14" s="19"/>
      <c r="E14" s="19"/>
      <c r="F14" s="19"/>
      <c r="G14" s="19"/>
      <c r="H14" s="19"/>
      <c r="I14" s="19"/>
      <c r="J14" s="19"/>
      <c r="K14" s="19"/>
      <c r="L14" s="19"/>
      <c r="M14" s="19"/>
      <c r="N14" s="19"/>
      <c r="P14" s="43"/>
      <c r="Q14" s="43"/>
      <c r="R14" s="43"/>
    </row>
    <row r="15" spans="1:18" ht="18.75" customHeight="1">
      <c r="A15" s="906" t="s">
        <v>403</v>
      </c>
      <c r="B15" s="906"/>
      <c r="C15" s="906"/>
      <c r="D15" s="906"/>
      <c r="E15" s="906"/>
      <c r="F15" s="906"/>
      <c r="G15" s="906"/>
      <c r="H15" s="906"/>
      <c r="I15" s="906"/>
      <c r="J15" s="906"/>
      <c r="K15" s="906"/>
      <c r="L15" s="906"/>
      <c r="M15" s="906"/>
      <c r="N15" s="906"/>
      <c r="O15" s="906"/>
      <c r="P15" s="43"/>
      <c r="Q15" s="43"/>
      <c r="R15" s="43"/>
    </row>
    <row r="16" spans="1:18">
      <c r="B16" s="16"/>
      <c r="C16" s="16"/>
      <c r="D16" s="16"/>
      <c r="E16" s="16"/>
      <c r="F16" s="16"/>
      <c r="G16" s="16"/>
      <c r="H16" s="16"/>
      <c r="I16" s="16"/>
      <c r="J16" s="16"/>
      <c r="K16" s="16"/>
      <c r="L16" s="16"/>
      <c r="M16" s="16"/>
      <c r="N16" s="16"/>
      <c r="P16" s="43"/>
      <c r="Q16" s="43"/>
      <c r="R16" s="43"/>
    </row>
    <row r="17" spans="2:18" ht="18.75" customHeight="1">
      <c r="B17" s="52" t="s">
        <v>404</v>
      </c>
      <c r="C17" s="905" t="s">
        <v>405</v>
      </c>
      <c r="D17" s="905"/>
      <c r="E17" s="905"/>
      <c r="F17" s="905"/>
      <c r="G17" s="905"/>
      <c r="H17" s="905"/>
      <c r="I17" s="905"/>
      <c r="J17" s="905"/>
      <c r="K17" s="905"/>
      <c r="L17" s="905"/>
      <c r="M17" s="905"/>
      <c r="N17" s="905"/>
      <c r="P17" s="44"/>
      <c r="Q17" s="44"/>
      <c r="R17" s="44"/>
    </row>
    <row r="18" spans="2:18">
      <c r="B18" s="52"/>
      <c r="C18" s="905"/>
      <c r="D18" s="905"/>
      <c r="E18" s="905"/>
      <c r="F18" s="905"/>
      <c r="G18" s="905"/>
      <c r="H18" s="905"/>
      <c r="I18" s="905"/>
      <c r="J18" s="905"/>
      <c r="K18" s="905"/>
      <c r="L18" s="905"/>
      <c r="M18" s="905"/>
      <c r="N18" s="905"/>
      <c r="P18" s="44"/>
      <c r="Q18" s="44"/>
      <c r="R18" s="44"/>
    </row>
    <row r="19" spans="2:18">
      <c r="B19" s="52"/>
      <c r="C19" s="905"/>
      <c r="D19" s="905"/>
      <c r="E19" s="905"/>
      <c r="F19" s="905"/>
      <c r="G19" s="905"/>
      <c r="H19" s="905"/>
      <c r="I19" s="905"/>
      <c r="J19" s="905"/>
      <c r="K19" s="905"/>
      <c r="L19" s="905"/>
      <c r="M19" s="905"/>
      <c r="N19" s="905"/>
      <c r="P19" s="44"/>
      <c r="Q19" s="44"/>
      <c r="R19" s="44"/>
    </row>
    <row r="20" spans="2:18">
      <c r="B20" s="52"/>
      <c r="C20" s="905"/>
      <c r="D20" s="905"/>
      <c r="E20" s="905"/>
      <c r="F20" s="905"/>
      <c r="G20" s="905"/>
      <c r="H20" s="905"/>
      <c r="I20" s="905"/>
      <c r="J20" s="905"/>
      <c r="K20" s="905"/>
      <c r="L20" s="905"/>
      <c r="M20" s="905"/>
      <c r="N20" s="905"/>
      <c r="P20" s="44"/>
      <c r="Q20" s="44"/>
      <c r="R20" s="44"/>
    </row>
    <row r="21" spans="2:18">
      <c r="B21" s="52"/>
      <c r="C21" s="905"/>
      <c r="D21" s="905"/>
      <c r="E21" s="905"/>
      <c r="F21" s="905"/>
      <c r="G21" s="905"/>
      <c r="H21" s="905"/>
      <c r="I21" s="905"/>
      <c r="J21" s="905"/>
      <c r="K21" s="905"/>
      <c r="L21" s="905"/>
      <c r="M21" s="905"/>
      <c r="N21" s="905"/>
      <c r="P21" s="44"/>
      <c r="Q21" s="44"/>
      <c r="R21" s="44"/>
    </row>
    <row r="22" spans="2:18">
      <c r="B22" s="52"/>
      <c r="C22" s="905"/>
      <c r="D22" s="905"/>
      <c r="E22" s="905"/>
      <c r="F22" s="905"/>
      <c r="G22" s="905"/>
      <c r="H22" s="905"/>
      <c r="I22" s="905"/>
      <c r="J22" s="905"/>
      <c r="K22" s="905"/>
      <c r="L22" s="905"/>
      <c r="M22" s="905"/>
      <c r="N22" s="905"/>
    </row>
    <row r="23" spans="2:18">
      <c r="B23" s="52"/>
      <c r="C23" s="905"/>
      <c r="D23" s="905"/>
      <c r="E23" s="905"/>
      <c r="F23" s="905"/>
      <c r="G23" s="905"/>
      <c r="H23" s="905"/>
      <c r="I23" s="905"/>
      <c r="J23" s="905"/>
      <c r="K23" s="905"/>
      <c r="L23" s="905"/>
      <c r="M23" s="905"/>
      <c r="N23" s="905"/>
      <c r="P23" s="12"/>
      <c r="Q23" s="12"/>
      <c r="R23" s="12"/>
    </row>
    <row r="24" spans="2:18" ht="13.5" customHeight="1">
      <c r="B24" s="52" t="s">
        <v>406</v>
      </c>
      <c r="C24" s="905" t="s">
        <v>407</v>
      </c>
      <c r="D24" s="905"/>
      <c r="E24" s="905"/>
      <c r="F24" s="905"/>
      <c r="G24" s="905"/>
      <c r="H24" s="905"/>
      <c r="I24" s="905"/>
      <c r="J24" s="905"/>
      <c r="K24" s="905"/>
      <c r="L24" s="905"/>
      <c r="M24" s="905"/>
      <c r="N24" s="905"/>
      <c r="P24" s="12"/>
      <c r="Q24" s="12"/>
      <c r="R24" s="12"/>
    </row>
    <row r="25" spans="2:18">
      <c r="B25" s="52"/>
      <c r="C25" s="905"/>
      <c r="D25" s="905"/>
      <c r="E25" s="905"/>
      <c r="F25" s="905"/>
      <c r="G25" s="905"/>
      <c r="H25" s="905"/>
      <c r="I25" s="905"/>
      <c r="J25" s="905"/>
      <c r="K25" s="905"/>
      <c r="L25" s="905"/>
      <c r="M25" s="905"/>
      <c r="N25" s="905"/>
    </row>
    <row r="26" spans="2:18">
      <c r="B26" s="52"/>
      <c r="C26" s="905"/>
      <c r="D26" s="905"/>
      <c r="E26" s="905"/>
      <c r="F26" s="905"/>
      <c r="G26" s="905"/>
      <c r="H26" s="905"/>
      <c r="I26" s="905"/>
      <c r="J26" s="905"/>
      <c r="K26" s="905"/>
      <c r="L26" s="905"/>
      <c r="M26" s="905"/>
      <c r="N26" s="905"/>
    </row>
    <row r="27" spans="2:18">
      <c r="B27" s="52"/>
      <c r="C27" s="905"/>
      <c r="D27" s="905"/>
      <c r="E27" s="905"/>
      <c r="F27" s="905"/>
      <c r="G27" s="905"/>
      <c r="H27" s="905"/>
      <c r="I27" s="905"/>
      <c r="J27" s="905"/>
      <c r="K27" s="905"/>
      <c r="L27" s="905"/>
      <c r="M27" s="905"/>
      <c r="N27" s="905"/>
    </row>
    <row r="28" spans="2:18" ht="18.75" customHeight="1">
      <c r="B28" s="52" t="s">
        <v>408</v>
      </c>
      <c r="C28" s="905" t="s">
        <v>409</v>
      </c>
      <c r="D28" s="905"/>
      <c r="E28" s="905"/>
      <c r="F28" s="905"/>
      <c r="G28" s="905"/>
      <c r="H28" s="905"/>
      <c r="I28" s="905"/>
      <c r="J28" s="905"/>
      <c r="K28" s="905"/>
      <c r="L28" s="905"/>
      <c r="M28" s="905"/>
      <c r="N28" s="905"/>
    </row>
    <row r="29" spans="2:18">
      <c r="B29" s="52"/>
      <c r="C29" s="905"/>
      <c r="D29" s="905"/>
      <c r="E29" s="905"/>
      <c r="F29" s="905"/>
      <c r="G29" s="905"/>
      <c r="H29" s="905"/>
      <c r="I29" s="905"/>
      <c r="J29" s="905"/>
      <c r="K29" s="905"/>
      <c r="L29" s="905"/>
      <c r="M29" s="905"/>
      <c r="N29" s="905"/>
    </row>
    <row r="30" spans="2:18">
      <c r="B30" s="53"/>
      <c r="C30" s="905"/>
      <c r="D30" s="905"/>
      <c r="E30" s="905"/>
      <c r="F30" s="905"/>
      <c r="G30" s="905"/>
      <c r="H30" s="905"/>
      <c r="I30" s="905"/>
      <c r="J30" s="905"/>
      <c r="K30" s="905"/>
      <c r="L30" s="905"/>
      <c r="M30" s="905"/>
      <c r="N30" s="905"/>
    </row>
    <row r="31" spans="2:18">
      <c r="B31" s="54"/>
      <c r="C31" s="54"/>
      <c r="D31" s="54"/>
      <c r="E31" s="54"/>
      <c r="F31" s="54"/>
      <c r="G31" s="54"/>
      <c r="H31" s="54"/>
      <c r="I31" s="54"/>
      <c r="J31" s="54"/>
      <c r="K31" s="54"/>
      <c r="L31" s="54"/>
      <c r="M31" s="909" t="s">
        <v>410</v>
      </c>
      <c r="N31" s="909"/>
    </row>
    <row r="32" spans="2:18">
      <c r="B32" s="54"/>
      <c r="C32" s="54"/>
      <c r="D32" s="54"/>
      <c r="E32" s="54"/>
      <c r="F32" s="54"/>
      <c r="G32" s="54"/>
      <c r="H32" s="54"/>
      <c r="I32" s="54"/>
      <c r="J32" s="54"/>
      <c r="K32" s="54"/>
      <c r="L32" s="54"/>
      <c r="M32" s="17"/>
      <c r="N32" s="17"/>
    </row>
    <row r="33" spans="2:17">
      <c r="B33" s="54"/>
      <c r="C33" s="54"/>
      <c r="D33" s="54"/>
      <c r="E33" s="54"/>
      <c r="F33" s="54"/>
      <c r="G33" s="54"/>
      <c r="H33" s="54"/>
      <c r="I33" s="54"/>
      <c r="J33" s="54"/>
      <c r="K33" s="54"/>
      <c r="L33" s="17"/>
      <c r="M33" s="17"/>
      <c r="N33" s="17"/>
    </row>
    <row r="34" spans="2:17">
      <c r="B34" s="54"/>
      <c r="C34" s="54"/>
      <c r="D34" s="54"/>
      <c r="E34" s="54"/>
      <c r="F34" s="54"/>
      <c r="G34" s="909" t="s">
        <v>346</v>
      </c>
      <c r="H34" s="909"/>
      <c r="I34" s="18" t="str">
        <f>'01.入会申込書'!AP25</f>
        <v/>
      </c>
      <c r="J34" s="18" t="s">
        <v>282</v>
      </c>
      <c r="K34" s="18" t="str">
        <f>'01.入会申込書'!AT25</f>
        <v/>
      </c>
      <c r="L34" s="18" t="s">
        <v>283</v>
      </c>
      <c r="M34" s="18" t="str">
        <f>'01.入会申込書'!AX25</f>
        <v/>
      </c>
      <c r="N34" s="18" t="s">
        <v>284</v>
      </c>
    </row>
    <row r="35" spans="2:17" ht="13.5" customHeight="1">
      <c r="C35" s="53"/>
      <c r="D35" s="55"/>
      <c r="E35" s="55"/>
      <c r="F35" s="55"/>
      <c r="G35" s="56"/>
      <c r="H35" s="43"/>
      <c r="I35" s="60"/>
      <c r="J35" s="60"/>
      <c r="K35" s="60"/>
      <c r="L35" s="60"/>
      <c r="M35" s="60"/>
      <c r="N35" s="60"/>
      <c r="P35" s="53"/>
      <c r="Q35" s="53"/>
    </row>
    <row r="36" spans="2:17">
      <c r="C36" s="53"/>
      <c r="D36" s="53"/>
      <c r="E36" s="53"/>
      <c r="F36" s="53"/>
      <c r="G36" s="53"/>
      <c r="H36" s="53"/>
      <c r="I36" s="53"/>
      <c r="J36" s="53"/>
      <c r="K36" s="53"/>
      <c r="L36" s="53"/>
    </row>
    <row r="37" spans="2:17">
      <c r="C37" s="907" t="s">
        <v>411</v>
      </c>
      <c r="D37" s="907"/>
      <c r="E37" s="16"/>
      <c r="F37" s="16"/>
      <c r="G37" s="16"/>
      <c r="H37" s="53"/>
      <c r="I37" s="53"/>
      <c r="J37" s="53"/>
      <c r="K37" s="53"/>
      <c r="L37" s="53"/>
    </row>
    <row r="38" spans="2:17">
      <c r="C38" s="907"/>
      <c r="D38" s="907"/>
      <c r="E38" s="16"/>
      <c r="F38" s="16"/>
      <c r="G38" s="16"/>
      <c r="H38" s="53"/>
      <c r="I38" s="53"/>
      <c r="J38" s="53"/>
      <c r="K38" s="53"/>
      <c r="L38" s="53"/>
    </row>
    <row r="39" spans="2:17">
      <c r="C39" s="54"/>
      <c r="D39" s="54"/>
      <c r="E39" s="54"/>
      <c r="F39" s="54"/>
      <c r="G39" s="54"/>
      <c r="H39" s="53"/>
      <c r="I39" s="53"/>
      <c r="J39" s="53"/>
      <c r="K39" s="53"/>
      <c r="L39" s="53"/>
    </row>
    <row r="40" spans="2:17" ht="18" customHeight="1">
      <c r="C40" s="907" t="s">
        <v>412</v>
      </c>
      <c r="D40" s="907"/>
      <c r="E40" s="908" t="str">
        <f>'01.入会申込書'!M39</f>
        <v>　</v>
      </c>
      <c r="F40" s="908"/>
      <c r="G40" s="908"/>
      <c r="H40" s="908"/>
      <c r="I40" s="908"/>
      <c r="J40" s="908"/>
      <c r="K40" s="908"/>
      <c r="L40" s="908"/>
      <c r="M40" s="908"/>
      <c r="N40" s="14"/>
    </row>
    <row r="41" spans="2:17" ht="18" customHeight="1">
      <c r="C41" s="907"/>
      <c r="D41" s="907"/>
      <c r="E41" s="908"/>
      <c r="F41" s="908"/>
      <c r="G41" s="908"/>
      <c r="H41" s="908"/>
      <c r="I41" s="908"/>
      <c r="J41" s="908"/>
      <c r="K41" s="908"/>
      <c r="L41" s="908"/>
      <c r="M41" s="908"/>
      <c r="N41" s="14"/>
    </row>
    <row r="42" spans="2:17">
      <c r="C42" s="16"/>
      <c r="D42" s="16"/>
      <c r="E42" s="16"/>
      <c r="F42" s="16"/>
      <c r="G42" s="16"/>
      <c r="H42" s="53"/>
      <c r="I42" s="53"/>
      <c r="J42" s="53"/>
      <c r="K42" s="53"/>
      <c r="L42" s="53"/>
    </row>
    <row r="43" spans="2:17" ht="14.25" customHeight="1">
      <c r="C43" s="907" t="s">
        <v>413</v>
      </c>
      <c r="D43" s="907"/>
      <c r="E43" s="908" t="str">
        <f>'01.入会申込書'!M35</f>
        <v/>
      </c>
      <c r="F43" s="908"/>
      <c r="G43" s="908"/>
      <c r="H43" s="908"/>
      <c r="I43" s="908"/>
      <c r="J43" s="908"/>
      <c r="K43" s="908"/>
      <c r="L43" s="908"/>
      <c r="M43" s="908"/>
      <c r="N43" s="15"/>
    </row>
    <row r="44" spans="2:17" ht="14.25" customHeight="1">
      <c r="C44" s="907"/>
      <c r="D44" s="907"/>
      <c r="E44" s="908"/>
      <c r="F44" s="908"/>
      <c r="G44" s="908"/>
      <c r="H44" s="908"/>
      <c r="I44" s="908"/>
      <c r="J44" s="908"/>
      <c r="K44" s="908"/>
      <c r="L44" s="908"/>
      <c r="M44" s="908"/>
      <c r="N44" s="15"/>
    </row>
    <row r="45" spans="2:17">
      <c r="C45" s="16"/>
      <c r="D45" s="16"/>
      <c r="E45" s="16"/>
      <c r="F45" s="16"/>
      <c r="G45" s="16"/>
      <c r="H45" s="53"/>
      <c r="I45" s="53"/>
      <c r="J45" s="53"/>
      <c r="K45" s="53"/>
      <c r="L45" s="53"/>
    </row>
    <row r="46" spans="2:17" ht="13.5" customHeight="1">
      <c r="C46" s="907" t="s">
        <v>414</v>
      </c>
      <c r="D46" s="907"/>
      <c r="E46" s="911" t="str">
        <f>'01.入会申込書'!M47</f>
        <v/>
      </c>
      <c r="F46" s="911"/>
      <c r="G46" s="911"/>
      <c r="H46" s="911"/>
      <c r="I46" s="911"/>
      <c r="J46" s="911"/>
      <c r="K46" s="910" t="s">
        <v>415</v>
      </c>
      <c r="L46" s="910"/>
      <c r="M46" s="910"/>
      <c r="N46" s="910"/>
    </row>
    <row r="47" spans="2:17" ht="13.5" customHeight="1">
      <c r="C47" s="907"/>
      <c r="D47" s="907"/>
      <c r="E47" s="911"/>
      <c r="F47" s="911"/>
      <c r="G47" s="911"/>
      <c r="H47" s="911"/>
      <c r="I47" s="911"/>
      <c r="J47" s="911"/>
      <c r="K47" s="910"/>
      <c r="L47" s="910"/>
      <c r="M47" s="910"/>
      <c r="N47" s="910"/>
    </row>
  </sheetData>
  <sheetProtection sheet="1" objects="1" scenarios="1"/>
  <mergeCells count="16">
    <mergeCell ref="C43:D44"/>
    <mergeCell ref="E43:M44"/>
    <mergeCell ref="C46:D47"/>
    <mergeCell ref="C28:N30"/>
    <mergeCell ref="M31:N31"/>
    <mergeCell ref="G34:H34"/>
    <mergeCell ref="C37:D38"/>
    <mergeCell ref="C40:D41"/>
    <mergeCell ref="E40:M41"/>
    <mergeCell ref="K46:N47"/>
    <mergeCell ref="E46:J47"/>
    <mergeCell ref="B2:N2"/>
    <mergeCell ref="B10:N13"/>
    <mergeCell ref="A15:O15"/>
    <mergeCell ref="C17:N23"/>
    <mergeCell ref="C24:N27"/>
  </mergeCells>
  <phoneticPr fontId="31"/>
  <conditionalFormatting sqref="R9:R11">
    <cfRule type="cellIs" dxfId="0" priority="1" operator="between">
      <formula>43586</formula>
      <formula>43830</formula>
    </cfRule>
  </conditionalFormatting>
  <printOptions horizontalCentered="1" verticalCentered="1"/>
  <pageMargins left="0.19685039370078741" right="0.19685039370078741" top="0.19685039370078741" bottom="0.19685039370078741" header="0.51181102362204722" footer="0.51181102362204722"/>
  <pageSetup paperSize="9" scale="95" orientation="portrait" blackAndWhite="1"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77937-1029-4B2C-A8F0-B8E3D628C190}">
  <sheetPr>
    <pageSetUpPr fitToPage="1"/>
  </sheetPr>
  <dimension ref="A1:BB96"/>
  <sheetViews>
    <sheetView workbookViewId="0">
      <selection sqref="A1:Y1"/>
    </sheetView>
  </sheetViews>
  <sheetFormatPr defaultColWidth="9" defaultRowHeight="13.5"/>
  <cols>
    <col min="1" max="25" width="2.625" style="12" customWidth="1"/>
    <col min="26" max="29" width="1.625" style="12" customWidth="1"/>
    <col min="30" max="67" width="2.625" style="12" customWidth="1"/>
    <col min="68" max="68" width="9" style="12" customWidth="1"/>
    <col min="69" max="16384" width="9" style="12"/>
  </cols>
  <sheetData>
    <row r="1" spans="1:54" ht="17.25" customHeight="1">
      <c r="A1" s="916" t="s">
        <v>789</v>
      </c>
      <c r="B1" s="916"/>
      <c r="C1" s="916"/>
      <c r="D1" s="916"/>
      <c r="E1" s="916"/>
      <c r="F1" s="916"/>
      <c r="G1" s="916"/>
      <c r="H1" s="916"/>
      <c r="I1" s="916"/>
      <c r="J1" s="916"/>
      <c r="K1" s="916"/>
      <c r="L1" s="916"/>
      <c r="M1" s="916"/>
      <c r="N1" s="916"/>
      <c r="O1" s="916"/>
      <c r="P1" s="916"/>
      <c r="Q1" s="916"/>
      <c r="R1" s="916"/>
      <c r="S1" s="916"/>
      <c r="T1" s="916"/>
      <c r="U1" s="916"/>
      <c r="V1" s="916"/>
      <c r="W1" s="916"/>
      <c r="X1" s="916"/>
      <c r="Y1" s="916"/>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710"/>
      <c r="AY1" s="710"/>
      <c r="AZ1" s="710"/>
      <c r="BA1" s="710"/>
      <c r="BB1" s="710"/>
    </row>
    <row r="2" spans="1:54" ht="17.25" customHeight="1">
      <c r="A2" s="917" t="s">
        <v>790</v>
      </c>
      <c r="B2" s="918"/>
      <c r="C2" s="918"/>
      <c r="D2" s="918"/>
      <c r="E2" s="918"/>
      <c r="F2" s="918"/>
      <c r="G2" s="918"/>
      <c r="H2" s="918"/>
      <c r="I2" s="918"/>
      <c r="J2" s="918"/>
      <c r="K2" s="918"/>
      <c r="L2" s="918"/>
      <c r="M2" s="918"/>
      <c r="N2" s="918"/>
      <c r="O2" s="918"/>
      <c r="P2" s="918"/>
      <c r="Q2" s="918"/>
      <c r="R2" s="918"/>
      <c r="S2" s="918"/>
      <c r="T2" s="918"/>
      <c r="U2" s="918"/>
      <c r="V2" s="918"/>
      <c r="W2" s="918"/>
      <c r="X2" s="918"/>
      <c r="Y2" s="918"/>
      <c r="Z2" s="627"/>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710"/>
      <c r="AY2" s="710"/>
      <c r="AZ2" s="710"/>
      <c r="BA2" s="710"/>
      <c r="BB2" s="710"/>
    </row>
    <row r="3" spans="1:54" ht="17.25" customHeight="1">
      <c r="A3" s="918"/>
      <c r="B3" s="918"/>
      <c r="C3" s="918"/>
      <c r="D3" s="918"/>
      <c r="E3" s="918"/>
      <c r="F3" s="918"/>
      <c r="G3" s="918"/>
      <c r="H3" s="918"/>
      <c r="I3" s="918"/>
      <c r="J3" s="918"/>
      <c r="K3" s="918"/>
      <c r="L3" s="918"/>
      <c r="M3" s="918"/>
      <c r="N3" s="918"/>
      <c r="O3" s="918"/>
      <c r="P3" s="918"/>
      <c r="Q3" s="918"/>
      <c r="R3" s="918"/>
      <c r="S3" s="918"/>
      <c r="T3" s="918"/>
      <c r="U3" s="918"/>
      <c r="V3" s="918"/>
      <c r="W3" s="918"/>
      <c r="X3" s="918"/>
      <c r="Y3" s="918"/>
      <c r="Z3" s="627"/>
      <c r="AA3" s="627"/>
      <c r="AB3" s="627"/>
      <c r="AC3" s="627"/>
      <c r="AD3" s="912" t="s">
        <v>791</v>
      </c>
      <c r="AE3" s="912"/>
      <c r="AF3" s="912"/>
      <c r="AG3" s="912"/>
      <c r="AH3" s="912"/>
      <c r="AI3" s="912"/>
      <c r="AJ3" s="912"/>
      <c r="AK3" s="912"/>
      <c r="AL3" s="912"/>
      <c r="AM3" s="912"/>
      <c r="AN3" s="912"/>
      <c r="AO3" s="912"/>
      <c r="AP3" s="912"/>
      <c r="AQ3" s="912"/>
      <c r="AR3" s="912"/>
      <c r="AS3" s="912"/>
      <c r="AT3" s="912"/>
      <c r="AU3" s="912"/>
      <c r="AV3" s="912"/>
      <c r="AW3" s="912"/>
      <c r="AX3" s="912"/>
      <c r="AY3" s="912"/>
      <c r="AZ3" s="912"/>
      <c r="BA3" s="912"/>
      <c r="BB3" s="912"/>
    </row>
    <row r="4" spans="1:54" ht="17.25" customHeight="1">
      <c r="A4" s="918"/>
      <c r="B4" s="918"/>
      <c r="C4" s="918"/>
      <c r="D4" s="918"/>
      <c r="E4" s="918"/>
      <c r="F4" s="918"/>
      <c r="G4" s="918"/>
      <c r="H4" s="918"/>
      <c r="I4" s="918"/>
      <c r="J4" s="918"/>
      <c r="K4" s="918"/>
      <c r="L4" s="918"/>
      <c r="M4" s="918"/>
      <c r="N4" s="918"/>
      <c r="O4" s="918"/>
      <c r="P4" s="918"/>
      <c r="Q4" s="918"/>
      <c r="R4" s="918"/>
      <c r="S4" s="918"/>
      <c r="T4" s="918"/>
      <c r="U4" s="918"/>
      <c r="V4" s="918"/>
      <c r="W4" s="918"/>
      <c r="X4" s="918"/>
      <c r="Y4" s="918"/>
      <c r="Z4" s="627"/>
      <c r="AA4" s="627"/>
      <c r="AB4" s="627"/>
      <c r="AC4" s="627"/>
      <c r="AD4" s="912" t="s">
        <v>792</v>
      </c>
      <c r="AE4" s="912"/>
      <c r="AF4" s="912"/>
      <c r="AG4" s="912"/>
      <c r="AH4" s="912"/>
      <c r="AI4" s="912"/>
      <c r="AJ4" s="912"/>
      <c r="AK4" s="912"/>
      <c r="AL4" s="912"/>
      <c r="AM4" s="912"/>
      <c r="AN4" s="912"/>
      <c r="AO4" s="912"/>
      <c r="AP4" s="912"/>
      <c r="AQ4" s="912"/>
      <c r="AR4" s="912"/>
      <c r="AS4" s="912"/>
      <c r="AT4" s="912"/>
      <c r="AU4" s="912"/>
      <c r="AV4" s="912"/>
      <c r="AW4" s="912"/>
      <c r="AX4" s="912"/>
      <c r="AY4" s="912"/>
      <c r="AZ4" s="912"/>
      <c r="BA4" s="912"/>
      <c r="BB4" s="912"/>
    </row>
    <row r="5" spans="1:54" ht="17.25" customHeight="1">
      <c r="A5" s="912" t="s">
        <v>793</v>
      </c>
      <c r="B5" s="912"/>
      <c r="C5" s="912"/>
      <c r="D5" s="912"/>
      <c r="E5" s="912"/>
      <c r="F5" s="912"/>
      <c r="G5" s="912"/>
      <c r="H5" s="912"/>
      <c r="I5" s="912"/>
      <c r="J5" s="912"/>
      <c r="K5" s="912"/>
      <c r="L5" s="912"/>
      <c r="M5" s="912"/>
      <c r="N5" s="912"/>
      <c r="O5" s="912"/>
      <c r="P5" s="912"/>
      <c r="Q5" s="912"/>
      <c r="R5" s="912"/>
      <c r="S5" s="912"/>
      <c r="T5" s="912"/>
      <c r="U5" s="912"/>
      <c r="V5" s="912"/>
      <c r="W5" s="912"/>
      <c r="X5" s="912"/>
      <c r="Y5" s="912"/>
      <c r="Z5" s="627"/>
      <c r="AA5" s="627"/>
      <c r="AB5" s="627"/>
      <c r="AC5" s="627"/>
      <c r="AD5" s="912" t="s">
        <v>794</v>
      </c>
      <c r="AE5" s="912"/>
      <c r="AF5" s="912"/>
      <c r="AG5" s="912"/>
      <c r="AH5" s="912"/>
      <c r="AI5" s="912"/>
      <c r="AJ5" s="912"/>
      <c r="AK5" s="912"/>
      <c r="AL5" s="912"/>
      <c r="AM5" s="912"/>
      <c r="AN5" s="912"/>
      <c r="AO5" s="912"/>
      <c r="AP5" s="912"/>
      <c r="AQ5" s="912"/>
      <c r="AR5" s="912"/>
      <c r="AS5" s="912"/>
      <c r="AT5" s="912"/>
      <c r="AU5" s="912"/>
      <c r="AV5" s="912"/>
      <c r="AW5" s="912"/>
      <c r="AX5" s="912"/>
      <c r="AY5" s="912"/>
      <c r="AZ5" s="912"/>
      <c r="BA5" s="912"/>
      <c r="BB5" s="912"/>
    </row>
    <row r="6" spans="1:54" ht="6" customHeight="1">
      <c r="A6" s="912" t="s">
        <v>795</v>
      </c>
      <c r="B6" s="912"/>
      <c r="C6" s="912"/>
      <c r="D6" s="912"/>
      <c r="E6" s="912"/>
      <c r="F6" s="912"/>
      <c r="G6" s="912"/>
      <c r="H6" s="912"/>
      <c r="I6" s="912"/>
      <c r="J6" s="912"/>
      <c r="K6" s="912"/>
      <c r="L6" s="912"/>
      <c r="M6" s="912"/>
      <c r="N6" s="912"/>
      <c r="O6" s="912"/>
      <c r="P6" s="912"/>
      <c r="Q6" s="912"/>
      <c r="R6" s="912"/>
      <c r="S6" s="912"/>
      <c r="T6" s="912"/>
      <c r="U6" s="912"/>
      <c r="V6" s="912"/>
      <c r="W6" s="912"/>
      <c r="X6" s="912"/>
      <c r="Y6" s="912"/>
      <c r="Z6" s="627"/>
      <c r="AA6" s="627"/>
      <c r="AB6" s="627"/>
      <c r="AC6" s="627"/>
      <c r="AD6" s="912" t="s">
        <v>796</v>
      </c>
      <c r="AE6" s="912"/>
      <c r="AF6" s="912"/>
      <c r="AG6" s="912"/>
      <c r="AH6" s="912"/>
      <c r="AI6" s="912"/>
      <c r="AJ6" s="912"/>
      <c r="AK6" s="912"/>
      <c r="AL6" s="912"/>
      <c r="AM6" s="912"/>
      <c r="AN6" s="912"/>
      <c r="AO6" s="912"/>
      <c r="AP6" s="912"/>
      <c r="AQ6" s="912"/>
      <c r="AR6" s="912"/>
      <c r="AS6" s="912"/>
      <c r="AT6" s="912"/>
      <c r="AU6" s="912"/>
      <c r="AV6" s="912"/>
      <c r="AW6" s="912"/>
      <c r="AX6" s="912"/>
      <c r="AY6" s="912"/>
      <c r="AZ6" s="912"/>
      <c r="BA6" s="912"/>
      <c r="BB6" s="912"/>
    </row>
    <row r="7" spans="1:54" ht="6" customHeight="1">
      <c r="A7" s="913"/>
      <c r="B7" s="913"/>
      <c r="C7" s="913"/>
      <c r="D7" s="913"/>
      <c r="E7" s="913"/>
      <c r="F7" s="913"/>
      <c r="G7" s="913"/>
      <c r="H7" s="913"/>
      <c r="I7" s="913"/>
      <c r="J7" s="913"/>
      <c r="K7" s="913"/>
      <c r="L7" s="913"/>
      <c r="M7" s="913"/>
      <c r="N7" s="913"/>
      <c r="O7" s="913"/>
      <c r="P7" s="913"/>
      <c r="Q7" s="913"/>
      <c r="R7" s="913"/>
      <c r="S7" s="913"/>
      <c r="T7" s="913"/>
      <c r="U7" s="913"/>
      <c r="V7" s="913"/>
      <c r="W7" s="913"/>
      <c r="X7" s="913"/>
      <c r="Y7" s="913"/>
      <c r="Z7" s="627"/>
      <c r="AA7" s="627"/>
      <c r="AB7" s="627"/>
      <c r="AC7" s="627"/>
      <c r="AD7" s="912"/>
      <c r="AE7" s="912"/>
      <c r="AF7" s="912"/>
      <c r="AG7" s="912"/>
      <c r="AH7" s="912"/>
      <c r="AI7" s="912"/>
      <c r="AJ7" s="912"/>
      <c r="AK7" s="912"/>
      <c r="AL7" s="912"/>
      <c r="AM7" s="912"/>
      <c r="AN7" s="912"/>
      <c r="AO7" s="912"/>
      <c r="AP7" s="912"/>
      <c r="AQ7" s="912"/>
      <c r="AR7" s="912"/>
      <c r="AS7" s="912"/>
      <c r="AT7" s="912"/>
      <c r="AU7" s="912"/>
      <c r="AV7" s="912"/>
      <c r="AW7" s="912"/>
      <c r="AX7" s="912"/>
      <c r="AY7" s="912"/>
      <c r="AZ7" s="912"/>
      <c r="BA7" s="912"/>
      <c r="BB7" s="912"/>
    </row>
    <row r="8" spans="1:54" ht="6" customHeight="1">
      <c r="A8" s="913"/>
      <c r="B8" s="913"/>
      <c r="C8" s="913"/>
      <c r="D8" s="913"/>
      <c r="E8" s="913"/>
      <c r="F8" s="913"/>
      <c r="G8" s="913"/>
      <c r="H8" s="913"/>
      <c r="I8" s="913"/>
      <c r="J8" s="913"/>
      <c r="K8" s="913"/>
      <c r="L8" s="913"/>
      <c r="M8" s="913"/>
      <c r="N8" s="913"/>
      <c r="O8" s="913"/>
      <c r="P8" s="913"/>
      <c r="Q8" s="913"/>
      <c r="R8" s="913"/>
      <c r="S8" s="913"/>
      <c r="T8" s="913"/>
      <c r="U8" s="913"/>
      <c r="V8" s="913"/>
      <c r="W8" s="913"/>
      <c r="X8" s="913"/>
      <c r="Y8" s="913"/>
      <c r="Z8" s="627"/>
      <c r="AA8" s="627"/>
      <c r="AB8" s="627"/>
      <c r="AC8" s="627"/>
      <c r="AD8" s="912"/>
      <c r="AE8" s="912"/>
      <c r="AF8" s="912"/>
      <c r="AG8" s="912"/>
      <c r="AH8" s="912"/>
      <c r="AI8" s="912"/>
      <c r="AJ8" s="912"/>
      <c r="AK8" s="912"/>
      <c r="AL8" s="912"/>
      <c r="AM8" s="912"/>
      <c r="AN8" s="912"/>
      <c r="AO8" s="912"/>
      <c r="AP8" s="912"/>
      <c r="AQ8" s="912"/>
      <c r="AR8" s="912"/>
      <c r="AS8" s="912"/>
      <c r="AT8" s="912"/>
      <c r="AU8" s="912"/>
      <c r="AV8" s="912"/>
      <c r="AW8" s="912"/>
      <c r="AX8" s="912"/>
      <c r="AY8" s="912"/>
      <c r="AZ8" s="912"/>
      <c r="BA8" s="912"/>
      <c r="BB8" s="912"/>
    </row>
    <row r="9" spans="1:54" ht="6" customHeight="1">
      <c r="A9" s="912" t="s">
        <v>797</v>
      </c>
      <c r="B9" s="912"/>
      <c r="C9" s="912"/>
      <c r="D9" s="912"/>
      <c r="E9" s="912"/>
      <c r="F9" s="912"/>
      <c r="G9" s="912"/>
      <c r="H9" s="912"/>
      <c r="I9" s="912"/>
      <c r="J9" s="912"/>
      <c r="K9" s="912"/>
      <c r="L9" s="912"/>
      <c r="M9" s="912"/>
      <c r="N9" s="912"/>
      <c r="O9" s="912"/>
      <c r="P9" s="912"/>
      <c r="Q9" s="912"/>
      <c r="R9" s="912"/>
      <c r="S9" s="912"/>
      <c r="T9" s="912"/>
      <c r="U9" s="912"/>
      <c r="V9" s="912"/>
      <c r="W9" s="912"/>
      <c r="X9" s="912"/>
      <c r="Y9" s="912"/>
      <c r="Z9" s="627"/>
      <c r="AA9" s="627"/>
      <c r="AB9" s="627"/>
      <c r="AC9" s="627"/>
      <c r="AD9" s="912" t="s">
        <v>798</v>
      </c>
      <c r="AE9" s="912"/>
      <c r="AF9" s="912"/>
      <c r="AG9" s="912"/>
      <c r="AH9" s="912"/>
      <c r="AI9" s="912"/>
      <c r="AJ9" s="912"/>
      <c r="AK9" s="912"/>
      <c r="AL9" s="912"/>
      <c r="AM9" s="912"/>
      <c r="AN9" s="912"/>
      <c r="AO9" s="912"/>
      <c r="AP9" s="912"/>
      <c r="AQ9" s="912"/>
      <c r="AR9" s="912"/>
      <c r="AS9" s="912"/>
      <c r="AT9" s="912"/>
      <c r="AU9" s="912"/>
      <c r="AV9" s="912"/>
      <c r="AW9" s="912"/>
      <c r="AX9" s="912"/>
      <c r="AY9" s="912"/>
      <c r="AZ9" s="912"/>
      <c r="BA9" s="912"/>
      <c r="BB9" s="912"/>
    </row>
    <row r="10" spans="1:54" ht="6" customHeight="1">
      <c r="A10" s="912"/>
      <c r="B10" s="912"/>
      <c r="C10" s="912"/>
      <c r="D10" s="912"/>
      <c r="E10" s="912"/>
      <c r="F10" s="912"/>
      <c r="G10" s="912"/>
      <c r="H10" s="912"/>
      <c r="I10" s="912"/>
      <c r="J10" s="912"/>
      <c r="K10" s="912"/>
      <c r="L10" s="912"/>
      <c r="M10" s="912"/>
      <c r="N10" s="912"/>
      <c r="O10" s="912"/>
      <c r="P10" s="912"/>
      <c r="Q10" s="912"/>
      <c r="R10" s="912"/>
      <c r="S10" s="912"/>
      <c r="T10" s="912"/>
      <c r="U10" s="912"/>
      <c r="V10" s="912"/>
      <c r="W10" s="912"/>
      <c r="X10" s="912"/>
      <c r="Y10" s="912"/>
      <c r="Z10" s="627"/>
      <c r="AA10" s="627"/>
      <c r="AB10" s="627"/>
      <c r="AC10" s="627"/>
      <c r="AD10" s="912"/>
      <c r="AE10" s="912"/>
      <c r="AF10" s="912"/>
      <c r="AG10" s="912"/>
      <c r="AH10" s="912"/>
      <c r="AI10" s="912"/>
      <c r="AJ10" s="912"/>
      <c r="AK10" s="912"/>
      <c r="AL10" s="912"/>
      <c r="AM10" s="912"/>
      <c r="AN10" s="912"/>
      <c r="AO10" s="912"/>
      <c r="AP10" s="912"/>
      <c r="AQ10" s="912"/>
      <c r="AR10" s="912"/>
      <c r="AS10" s="912"/>
      <c r="AT10" s="912"/>
      <c r="AU10" s="912"/>
      <c r="AV10" s="912"/>
      <c r="AW10" s="912"/>
      <c r="AX10" s="912"/>
      <c r="AY10" s="912"/>
      <c r="AZ10" s="912"/>
      <c r="BA10" s="912"/>
      <c r="BB10" s="912"/>
    </row>
    <row r="11" spans="1:54" ht="6" customHeight="1">
      <c r="A11" s="912"/>
      <c r="B11" s="912"/>
      <c r="C11" s="912"/>
      <c r="D11" s="912"/>
      <c r="E11" s="912"/>
      <c r="F11" s="912"/>
      <c r="G11" s="912"/>
      <c r="H11" s="912"/>
      <c r="I11" s="912"/>
      <c r="J11" s="912"/>
      <c r="K11" s="912"/>
      <c r="L11" s="912"/>
      <c r="M11" s="912"/>
      <c r="N11" s="912"/>
      <c r="O11" s="912"/>
      <c r="P11" s="912"/>
      <c r="Q11" s="912"/>
      <c r="R11" s="912"/>
      <c r="S11" s="912"/>
      <c r="T11" s="912"/>
      <c r="U11" s="912"/>
      <c r="V11" s="912"/>
      <c r="W11" s="912"/>
      <c r="X11" s="912"/>
      <c r="Y11" s="912"/>
      <c r="Z11" s="627"/>
      <c r="AA11" s="627"/>
      <c r="AB11" s="627"/>
      <c r="AC11" s="627"/>
      <c r="AD11" s="912"/>
      <c r="AE11" s="912"/>
      <c r="AF11" s="912"/>
      <c r="AG11" s="912"/>
      <c r="AH11" s="912"/>
      <c r="AI11" s="912"/>
      <c r="AJ11" s="912"/>
      <c r="AK11" s="912"/>
      <c r="AL11" s="912"/>
      <c r="AM11" s="912"/>
      <c r="AN11" s="912"/>
      <c r="AO11" s="912"/>
      <c r="AP11" s="912"/>
      <c r="AQ11" s="912"/>
      <c r="AR11" s="912"/>
      <c r="AS11" s="912"/>
      <c r="AT11" s="912"/>
      <c r="AU11" s="912"/>
      <c r="AV11" s="912"/>
      <c r="AW11" s="912"/>
      <c r="AX11" s="912"/>
      <c r="AY11" s="912"/>
      <c r="AZ11" s="912"/>
      <c r="BA11" s="912"/>
      <c r="BB11" s="912"/>
    </row>
    <row r="12" spans="1:54" ht="6" customHeight="1">
      <c r="A12" s="914" t="s">
        <v>799</v>
      </c>
      <c r="B12" s="914"/>
      <c r="C12" s="914"/>
      <c r="D12" s="914"/>
      <c r="E12" s="914"/>
      <c r="F12" s="914"/>
      <c r="G12" s="914"/>
      <c r="H12" s="914"/>
      <c r="I12" s="914"/>
      <c r="J12" s="914"/>
      <c r="K12" s="914"/>
      <c r="L12" s="914"/>
      <c r="M12" s="914"/>
      <c r="N12" s="914"/>
      <c r="O12" s="914"/>
      <c r="P12" s="914"/>
      <c r="Q12" s="914"/>
      <c r="R12" s="914"/>
      <c r="S12" s="914"/>
      <c r="T12" s="914"/>
      <c r="U12" s="914"/>
      <c r="V12" s="914"/>
      <c r="W12" s="914"/>
      <c r="X12" s="914"/>
      <c r="Y12" s="914"/>
      <c r="Z12" s="627"/>
      <c r="AA12" s="627"/>
      <c r="AB12" s="627"/>
      <c r="AC12" s="627"/>
      <c r="AD12" s="912" t="s">
        <v>800</v>
      </c>
      <c r="AE12" s="912"/>
      <c r="AF12" s="912"/>
      <c r="AG12" s="912"/>
      <c r="AH12" s="912"/>
      <c r="AI12" s="912"/>
      <c r="AJ12" s="912"/>
      <c r="AK12" s="912"/>
      <c r="AL12" s="912"/>
      <c r="AM12" s="912"/>
      <c r="AN12" s="912"/>
      <c r="AO12" s="912"/>
      <c r="AP12" s="912"/>
      <c r="AQ12" s="912"/>
      <c r="AR12" s="912"/>
      <c r="AS12" s="912"/>
      <c r="AT12" s="912"/>
      <c r="AU12" s="912"/>
      <c r="AV12" s="912"/>
      <c r="AW12" s="912"/>
      <c r="AX12" s="912"/>
      <c r="AY12" s="912"/>
      <c r="AZ12" s="912"/>
      <c r="BA12" s="912"/>
      <c r="BB12" s="912"/>
    </row>
    <row r="13" spans="1:54" ht="6" customHeight="1">
      <c r="A13" s="915"/>
      <c r="B13" s="915"/>
      <c r="C13" s="915"/>
      <c r="D13" s="915"/>
      <c r="E13" s="915"/>
      <c r="F13" s="915"/>
      <c r="G13" s="915"/>
      <c r="H13" s="915"/>
      <c r="I13" s="915"/>
      <c r="J13" s="915"/>
      <c r="K13" s="915"/>
      <c r="L13" s="915"/>
      <c r="M13" s="915"/>
      <c r="N13" s="915"/>
      <c r="O13" s="915"/>
      <c r="P13" s="915"/>
      <c r="Q13" s="915"/>
      <c r="R13" s="915"/>
      <c r="S13" s="915"/>
      <c r="T13" s="915"/>
      <c r="U13" s="915"/>
      <c r="V13" s="915"/>
      <c r="W13" s="915"/>
      <c r="X13" s="915"/>
      <c r="Y13" s="915"/>
      <c r="Z13" s="627"/>
      <c r="AA13" s="627"/>
      <c r="AB13" s="627"/>
      <c r="AC13" s="627"/>
      <c r="AD13" s="912"/>
      <c r="AE13" s="912"/>
      <c r="AF13" s="912"/>
      <c r="AG13" s="912"/>
      <c r="AH13" s="912"/>
      <c r="AI13" s="912"/>
      <c r="AJ13" s="912"/>
      <c r="AK13" s="912"/>
      <c r="AL13" s="912"/>
      <c r="AM13" s="912"/>
      <c r="AN13" s="912"/>
      <c r="AO13" s="912"/>
      <c r="AP13" s="912"/>
      <c r="AQ13" s="912"/>
      <c r="AR13" s="912"/>
      <c r="AS13" s="912"/>
      <c r="AT13" s="912"/>
      <c r="AU13" s="912"/>
      <c r="AV13" s="912"/>
      <c r="AW13" s="912"/>
      <c r="AX13" s="912"/>
      <c r="AY13" s="912"/>
      <c r="AZ13" s="912"/>
      <c r="BA13" s="912"/>
      <c r="BB13" s="912"/>
    </row>
    <row r="14" spans="1:54" ht="6" customHeight="1">
      <c r="A14" s="915"/>
      <c r="B14" s="915"/>
      <c r="C14" s="915"/>
      <c r="D14" s="915"/>
      <c r="E14" s="915"/>
      <c r="F14" s="915"/>
      <c r="G14" s="915"/>
      <c r="H14" s="915"/>
      <c r="I14" s="915"/>
      <c r="J14" s="915"/>
      <c r="K14" s="915"/>
      <c r="L14" s="915"/>
      <c r="M14" s="915"/>
      <c r="N14" s="915"/>
      <c r="O14" s="915"/>
      <c r="P14" s="915"/>
      <c r="Q14" s="915"/>
      <c r="R14" s="915"/>
      <c r="S14" s="915"/>
      <c r="T14" s="915"/>
      <c r="U14" s="915"/>
      <c r="V14" s="915"/>
      <c r="W14" s="915"/>
      <c r="X14" s="915"/>
      <c r="Y14" s="915"/>
      <c r="Z14" s="627"/>
      <c r="AA14" s="627"/>
      <c r="AB14" s="627"/>
      <c r="AC14" s="627"/>
      <c r="AD14" s="912"/>
      <c r="AE14" s="912"/>
      <c r="AF14" s="912"/>
      <c r="AG14" s="912"/>
      <c r="AH14" s="912"/>
      <c r="AI14" s="912"/>
      <c r="AJ14" s="912"/>
      <c r="AK14" s="912"/>
      <c r="AL14" s="912"/>
      <c r="AM14" s="912"/>
      <c r="AN14" s="912"/>
      <c r="AO14" s="912"/>
      <c r="AP14" s="912"/>
      <c r="AQ14" s="912"/>
      <c r="AR14" s="912"/>
      <c r="AS14" s="912"/>
      <c r="AT14" s="912"/>
      <c r="AU14" s="912"/>
      <c r="AV14" s="912"/>
      <c r="AW14" s="912"/>
      <c r="AX14" s="912"/>
      <c r="AY14" s="912"/>
      <c r="AZ14" s="912"/>
      <c r="BA14" s="912"/>
      <c r="BB14" s="912"/>
    </row>
    <row r="15" spans="1:54" ht="6" customHeight="1">
      <c r="A15" s="738" t="s">
        <v>39</v>
      </c>
      <c r="B15" s="927"/>
      <c r="C15" s="924" t="str">
        <f>'01.入会申込書'!AP25</f>
        <v/>
      </c>
      <c r="D15" s="924"/>
      <c r="E15" s="914" t="s">
        <v>416</v>
      </c>
      <c r="F15" s="925" t="str">
        <f>'01.入会申込書'!AT25</f>
        <v/>
      </c>
      <c r="G15" s="926"/>
      <c r="H15" s="914" t="s">
        <v>417</v>
      </c>
      <c r="I15" s="925" t="str">
        <f>'01.入会申込書'!AX25</f>
        <v/>
      </c>
      <c r="J15" s="926"/>
      <c r="K15" s="914" t="s">
        <v>418</v>
      </c>
      <c r="L15" s="182"/>
      <c r="M15" s="182"/>
      <c r="N15" s="182"/>
      <c r="O15" s="182"/>
      <c r="P15" s="182"/>
      <c r="Q15" s="182"/>
      <c r="R15" s="182"/>
      <c r="S15" s="182"/>
      <c r="T15" s="182"/>
      <c r="U15" s="182"/>
      <c r="V15" s="182"/>
      <c r="W15" s="182"/>
      <c r="X15" s="182"/>
      <c r="Y15" s="182"/>
      <c r="Z15" s="627"/>
      <c r="AA15" s="627"/>
      <c r="AB15" s="627"/>
      <c r="AC15" s="627"/>
      <c r="AD15" s="183"/>
      <c r="AE15" s="183"/>
      <c r="AF15" s="183"/>
      <c r="AG15" s="183"/>
      <c r="AH15" s="183"/>
      <c r="AI15" s="183"/>
      <c r="AJ15" s="183"/>
      <c r="AK15" s="183"/>
      <c r="AL15" s="183"/>
      <c r="AM15" s="183"/>
      <c r="AN15" s="183"/>
      <c r="AO15" s="183"/>
      <c r="AP15" s="183"/>
      <c r="AQ15" s="183"/>
      <c r="AR15" s="183"/>
      <c r="AS15" s="183"/>
      <c r="AT15" s="183"/>
      <c r="AU15" s="183"/>
      <c r="AV15" s="183"/>
      <c r="AW15" s="183"/>
      <c r="AX15" s="183"/>
      <c r="AY15" s="183"/>
      <c r="AZ15" s="183"/>
      <c r="BA15" s="183"/>
      <c r="BB15" s="183"/>
    </row>
    <row r="16" spans="1:54" ht="6" customHeight="1">
      <c r="A16" s="927"/>
      <c r="B16" s="927"/>
      <c r="C16" s="924"/>
      <c r="D16" s="924"/>
      <c r="E16" s="919"/>
      <c r="F16" s="926"/>
      <c r="G16" s="926"/>
      <c r="H16" s="919"/>
      <c r="I16" s="926"/>
      <c r="J16" s="926"/>
      <c r="K16" s="919"/>
      <c r="L16" s="181"/>
      <c r="M16" s="181"/>
      <c r="N16" s="181"/>
      <c r="O16" s="181"/>
      <c r="P16" s="181"/>
      <c r="Q16" s="181"/>
      <c r="R16" s="181"/>
      <c r="S16" s="181"/>
      <c r="T16" s="181"/>
      <c r="U16" s="181"/>
      <c r="V16" s="181"/>
      <c r="W16" s="181"/>
      <c r="X16" s="181"/>
      <c r="Y16" s="181"/>
      <c r="Z16" s="627"/>
      <c r="AA16" s="627"/>
      <c r="AB16" s="627"/>
      <c r="AC16" s="627"/>
      <c r="AD16" s="183"/>
      <c r="AE16" s="183"/>
      <c r="AF16" s="183"/>
      <c r="AG16" s="183"/>
      <c r="AH16" s="183"/>
      <c r="AI16" s="183"/>
      <c r="AJ16" s="183"/>
      <c r="AK16" s="183"/>
      <c r="AL16" s="183"/>
      <c r="AM16" s="183"/>
      <c r="AN16" s="183"/>
      <c r="AO16" s="183"/>
      <c r="AP16" s="183"/>
      <c r="AQ16" s="183"/>
      <c r="AR16" s="183"/>
      <c r="AS16" s="183"/>
      <c r="AT16" s="183"/>
      <c r="AU16" s="183"/>
      <c r="AV16" s="183"/>
      <c r="AW16" s="183"/>
      <c r="AX16" s="183"/>
      <c r="AY16" s="183"/>
      <c r="AZ16" s="183"/>
      <c r="BA16" s="183"/>
      <c r="BB16" s="183"/>
    </row>
    <row r="17" spans="1:54" ht="6" customHeight="1">
      <c r="A17" s="181"/>
      <c r="B17" s="181"/>
      <c r="C17" s="181"/>
      <c r="D17" s="181"/>
      <c r="E17" s="181"/>
      <c r="F17" s="181"/>
      <c r="G17" s="181"/>
      <c r="H17" s="181"/>
      <c r="I17" s="181"/>
      <c r="J17" s="181"/>
      <c r="K17" s="181"/>
      <c r="L17" s="181"/>
      <c r="M17" s="181"/>
      <c r="N17" s="181"/>
      <c r="O17" s="181"/>
      <c r="P17" s="181"/>
      <c r="Q17" s="181"/>
      <c r="R17" s="181"/>
      <c r="S17" s="181"/>
      <c r="T17" s="181"/>
      <c r="U17" s="181"/>
      <c r="V17" s="181"/>
      <c r="W17" s="181"/>
      <c r="X17" s="181"/>
      <c r="Y17" s="181"/>
      <c r="Z17" s="627"/>
      <c r="AA17" s="627"/>
      <c r="AB17" s="627"/>
      <c r="AC17" s="627"/>
      <c r="AD17" s="183"/>
      <c r="AE17" s="183"/>
      <c r="AF17" s="183"/>
      <c r="AG17" s="183"/>
      <c r="AH17" s="183"/>
      <c r="AI17" s="183"/>
      <c r="AJ17" s="183"/>
      <c r="AK17" s="183"/>
      <c r="AL17" s="183"/>
      <c r="AM17" s="183"/>
      <c r="AN17" s="183"/>
      <c r="AO17" s="183"/>
      <c r="AP17" s="183"/>
      <c r="AQ17" s="183"/>
      <c r="AR17" s="183"/>
      <c r="AS17" s="183"/>
      <c r="AT17" s="183"/>
      <c r="AU17" s="183"/>
      <c r="AV17" s="183"/>
      <c r="AW17" s="183"/>
      <c r="AX17" s="183"/>
      <c r="AY17" s="183"/>
      <c r="AZ17" s="183"/>
      <c r="BA17" s="183"/>
      <c r="BB17" s="183"/>
    </row>
    <row r="18" spans="1:54" ht="6" customHeight="1">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627"/>
      <c r="AA18" s="627"/>
      <c r="AB18" s="627"/>
      <c r="AC18" s="627"/>
      <c r="AD18" s="183"/>
      <c r="AE18" s="183"/>
      <c r="AF18" s="183"/>
      <c r="AG18" s="183"/>
      <c r="AH18" s="183"/>
      <c r="AI18" s="183"/>
      <c r="AJ18" s="183"/>
      <c r="AK18" s="183"/>
      <c r="AL18" s="183"/>
      <c r="AM18" s="183"/>
      <c r="AN18" s="183"/>
      <c r="AO18" s="183"/>
      <c r="AP18" s="183"/>
      <c r="AQ18" s="183"/>
      <c r="AR18" s="183"/>
      <c r="AS18" s="183"/>
      <c r="AT18" s="183"/>
      <c r="AU18" s="183"/>
      <c r="AV18" s="183"/>
      <c r="AW18" s="183"/>
      <c r="AX18" s="183"/>
      <c r="AY18" s="183"/>
      <c r="AZ18" s="183"/>
      <c r="BA18" s="183"/>
      <c r="BB18" s="183"/>
    </row>
    <row r="19" spans="1:54" ht="6" customHeight="1">
      <c r="A19" s="679" t="s">
        <v>804</v>
      </c>
      <c r="B19" s="679"/>
      <c r="C19" s="679"/>
      <c r="D19" s="679"/>
      <c r="E19" s="679"/>
      <c r="F19" s="13"/>
      <c r="G19" s="920" t="s">
        <v>805</v>
      </c>
      <c r="H19" s="921" t="str">
        <f>'01.入会申込書'!O38&amp;""</f>
        <v/>
      </c>
      <c r="I19" s="921"/>
      <c r="J19" s="921"/>
      <c r="K19" s="921"/>
      <c r="L19" s="921"/>
      <c r="M19" s="921"/>
      <c r="N19" s="184"/>
      <c r="P19" s="185"/>
      <c r="Q19" s="185"/>
      <c r="R19" s="185"/>
      <c r="S19" s="185"/>
      <c r="T19" s="185"/>
      <c r="U19" s="185"/>
      <c r="V19" s="185"/>
      <c r="W19" s="185"/>
      <c r="X19" s="185"/>
      <c r="Y19" s="185"/>
      <c r="Z19" s="627"/>
      <c r="AA19" s="627"/>
      <c r="AB19" s="627"/>
      <c r="AC19" s="627"/>
      <c r="AD19" s="922" t="s">
        <v>806</v>
      </c>
      <c r="AE19" s="922"/>
      <c r="AF19" s="922"/>
      <c r="AG19" s="922"/>
      <c r="AH19" s="922"/>
      <c r="AI19" s="922"/>
      <c r="AJ19" s="922"/>
      <c r="AK19" s="922"/>
      <c r="AL19" s="922"/>
      <c r="AM19" s="922"/>
      <c r="AN19" s="922"/>
      <c r="AO19" s="922"/>
      <c r="AP19" s="922"/>
      <c r="AQ19" s="922"/>
      <c r="AR19" s="922"/>
      <c r="AS19" s="922"/>
      <c r="AT19" s="922"/>
      <c r="AU19" s="922"/>
      <c r="AV19" s="922"/>
      <c r="AW19" s="922"/>
      <c r="AX19" s="922"/>
      <c r="AY19" s="922"/>
      <c r="AZ19" s="922"/>
      <c r="BA19" s="922"/>
      <c r="BB19" s="922"/>
    </row>
    <row r="20" spans="1:54" ht="6" customHeight="1">
      <c r="A20" s="679"/>
      <c r="B20" s="679"/>
      <c r="C20" s="679"/>
      <c r="D20" s="679"/>
      <c r="E20" s="679"/>
      <c r="F20" s="13"/>
      <c r="G20" s="920"/>
      <c r="H20" s="921"/>
      <c r="I20" s="921"/>
      <c r="J20" s="921"/>
      <c r="K20" s="921"/>
      <c r="L20" s="921"/>
      <c r="M20" s="921"/>
      <c r="N20" s="184"/>
      <c r="P20" s="186"/>
      <c r="Q20" s="186"/>
      <c r="R20" s="186"/>
      <c r="S20" s="186"/>
      <c r="T20" s="186"/>
      <c r="U20" s="186"/>
      <c r="V20" s="186"/>
      <c r="W20" s="186"/>
      <c r="X20" s="186"/>
      <c r="Y20" s="186"/>
      <c r="Z20" s="627"/>
      <c r="AA20" s="627"/>
      <c r="AB20" s="627"/>
      <c r="AC20" s="627"/>
      <c r="AD20" s="922"/>
      <c r="AE20" s="922"/>
      <c r="AF20" s="922"/>
      <c r="AG20" s="922"/>
      <c r="AH20" s="922"/>
      <c r="AI20" s="922"/>
      <c r="AJ20" s="922"/>
      <c r="AK20" s="922"/>
      <c r="AL20" s="922"/>
      <c r="AM20" s="922"/>
      <c r="AN20" s="922"/>
      <c r="AO20" s="922"/>
      <c r="AP20" s="922"/>
      <c r="AQ20" s="922"/>
      <c r="AR20" s="922"/>
      <c r="AS20" s="922"/>
      <c r="AT20" s="922"/>
      <c r="AU20" s="922"/>
      <c r="AV20" s="922"/>
      <c r="AW20" s="922"/>
      <c r="AX20" s="922"/>
      <c r="AY20" s="922"/>
      <c r="AZ20" s="922"/>
      <c r="BA20" s="922"/>
      <c r="BB20" s="922"/>
    </row>
    <row r="21" spans="1:54" ht="6" customHeight="1">
      <c r="A21" s="679"/>
      <c r="B21" s="679"/>
      <c r="C21" s="679"/>
      <c r="D21" s="679"/>
      <c r="E21" s="679"/>
      <c r="F21" s="13"/>
      <c r="G21" s="923" t="str">
        <f>'01.入会申込書'!M39</f>
        <v>　</v>
      </c>
      <c r="H21" s="923"/>
      <c r="I21" s="923"/>
      <c r="J21" s="923"/>
      <c r="K21" s="923"/>
      <c r="L21" s="923"/>
      <c r="M21" s="923"/>
      <c r="N21" s="923"/>
      <c r="O21" s="923"/>
      <c r="P21" s="923"/>
      <c r="Q21" s="923"/>
      <c r="R21" s="923"/>
      <c r="S21" s="923"/>
      <c r="T21" s="923"/>
      <c r="U21" s="923"/>
      <c r="V21" s="923"/>
      <c r="W21" s="923"/>
      <c r="X21" s="923"/>
      <c r="Y21" s="923"/>
      <c r="Z21" s="627"/>
      <c r="AA21" s="627"/>
      <c r="AB21" s="627"/>
      <c r="AC21" s="627"/>
      <c r="AD21" s="922"/>
      <c r="AE21" s="922"/>
      <c r="AF21" s="922"/>
      <c r="AG21" s="922"/>
      <c r="AH21" s="922"/>
      <c r="AI21" s="922"/>
      <c r="AJ21" s="922"/>
      <c r="AK21" s="922"/>
      <c r="AL21" s="922"/>
      <c r="AM21" s="922"/>
      <c r="AN21" s="922"/>
      <c r="AO21" s="922"/>
      <c r="AP21" s="922"/>
      <c r="AQ21" s="922"/>
      <c r="AR21" s="922"/>
      <c r="AS21" s="922"/>
      <c r="AT21" s="922"/>
      <c r="AU21" s="922"/>
      <c r="AV21" s="922"/>
      <c r="AW21" s="922"/>
      <c r="AX21" s="922"/>
      <c r="AY21" s="922"/>
      <c r="AZ21" s="922"/>
      <c r="BA21" s="922"/>
      <c r="BB21" s="922"/>
    </row>
    <row r="22" spans="1:54" ht="6" customHeight="1">
      <c r="A22" s="679"/>
      <c r="B22" s="679"/>
      <c r="C22" s="679"/>
      <c r="D22" s="679"/>
      <c r="E22" s="679"/>
      <c r="F22" s="13"/>
      <c r="G22" s="923"/>
      <c r="H22" s="923"/>
      <c r="I22" s="923"/>
      <c r="J22" s="923"/>
      <c r="K22" s="923"/>
      <c r="L22" s="923"/>
      <c r="M22" s="923"/>
      <c r="N22" s="923"/>
      <c r="O22" s="923"/>
      <c r="P22" s="923"/>
      <c r="Q22" s="923"/>
      <c r="R22" s="923"/>
      <c r="S22" s="923"/>
      <c r="T22" s="923"/>
      <c r="U22" s="923"/>
      <c r="V22" s="923"/>
      <c r="W22" s="923"/>
      <c r="X22" s="923"/>
      <c r="Y22" s="923"/>
      <c r="Z22" s="627"/>
      <c r="AA22" s="627"/>
      <c r="AB22" s="627"/>
      <c r="AC22" s="627"/>
      <c r="AD22" s="738" t="str">
        <f>A15</f>
        <v>令和</v>
      </c>
      <c r="AE22" s="738"/>
      <c r="AF22" s="924" t="str">
        <f>'01.入会申込書'!AP25</f>
        <v/>
      </c>
      <c r="AG22" s="924"/>
      <c r="AH22" s="914" t="s">
        <v>416</v>
      </c>
      <c r="AI22" s="925" t="str">
        <f>'01.入会申込書'!AT25</f>
        <v/>
      </c>
      <c r="AJ22" s="926"/>
      <c r="AK22" s="914" t="s">
        <v>417</v>
      </c>
      <c r="AL22" s="925" t="str">
        <f>'01.入会申込書'!AX25</f>
        <v/>
      </c>
      <c r="AM22" s="926"/>
      <c r="AN22" s="914" t="s">
        <v>418</v>
      </c>
      <c r="AO22" s="13"/>
      <c r="AP22" s="13"/>
      <c r="AQ22" s="13"/>
      <c r="AR22" s="13"/>
      <c r="AS22" s="13"/>
      <c r="AT22" s="13"/>
      <c r="AU22" s="13"/>
      <c r="AV22" s="13"/>
      <c r="AW22" s="13"/>
      <c r="AX22" s="13"/>
      <c r="AY22" s="13"/>
      <c r="AZ22" s="13"/>
      <c r="BA22" s="13"/>
      <c r="BB22" s="13"/>
    </row>
    <row r="23" spans="1:54" ht="6" customHeight="1">
      <c r="A23" s="679"/>
      <c r="B23" s="679"/>
      <c r="C23" s="679"/>
      <c r="D23" s="679"/>
      <c r="E23" s="679"/>
      <c r="F23" s="13"/>
      <c r="G23" s="923"/>
      <c r="H23" s="923"/>
      <c r="I23" s="923"/>
      <c r="J23" s="923"/>
      <c r="K23" s="923"/>
      <c r="L23" s="923"/>
      <c r="M23" s="923"/>
      <c r="N23" s="923"/>
      <c r="O23" s="923"/>
      <c r="P23" s="923"/>
      <c r="Q23" s="923"/>
      <c r="R23" s="923"/>
      <c r="S23" s="923"/>
      <c r="T23" s="923"/>
      <c r="U23" s="923"/>
      <c r="V23" s="923"/>
      <c r="W23" s="923"/>
      <c r="X23" s="923"/>
      <c r="Y23" s="923"/>
      <c r="Z23" s="627"/>
      <c r="AA23" s="627"/>
      <c r="AB23" s="627"/>
      <c r="AC23" s="627"/>
      <c r="AD23" s="738"/>
      <c r="AE23" s="738"/>
      <c r="AF23" s="924"/>
      <c r="AG23" s="924"/>
      <c r="AH23" s="919"/>
      <c r="AI23" s="926"/>
      <c r="AJ23" s="926"/>
      <c r="AK23" s="919"/>
      <c r="AL23" s="926"/>
      <c r="AM23" s="926"/>
      <c r="AN23" s="919"/>
      <c r="AO23" s="13"/>
      <c r="AP23" s="13"/>
      <c r="AQ23" s="13"/>
      <c r="AR23" s="13"/>
      <c r="AS23" s="13"/>
      <c r="AT23" s="13"/>
      <c r="AU23" s="13"/>
      <c r="AV23" s="13"/>
      <c r="AW23" s="13"/>
      <c r="AX23" s="13"/>
      <c r="AY23" s="13"/>
      <c r="AZ23" s="13"/>
      <c r="BA23" s="13"/>
      <c r="BB23" s="13"/>
    </row>
    <row r="24" spans="1:54" ht="6" customHeight="1">
      <c r="A24" s="187"/>
      <c r="B24" s="187"/>
      <c r="C24" s="187"/>
      <c r="D24" s="187"/>
      <c r="E24" s="187"/>
      <c r="G24" s="738"/>
      <c r="H24" s="738"/>
      <c r="I24" s="738"/>
      <c r="J24" s="738"/>
      <c r="K24" s="738"/>
      <c r="L24" s="738"/>
      <c r="M24" s="738"/>
      <c r="N24" s="738"/>
      <c r="O24" s="738"/>
      <c r="P24" s="738"/>
      <c r="Q24" s="738"/>
      <c r="R24" s="738"/>
      <c r="S24" s="738"/>
      <c r="T24" s="738"/>
      <c r="U24" s="738"/>
      <c r="V24" s="738"/>
      <c r="W24" s="738"/>
      <c r="X24" s="738"/>
      <c r="Y24" s="738"/>
      <c r="Z24" s="627"/>
      <c r="AA24" s="627"/>
      <c r="AB24" s="627"/>
      <c r="AC24" s="627"/>
      <c r="AD24" s="183"/>
      <c r="AE24" s="183"/>
      <c r="AF24" s="183"/>
      <c r="AG24" s="183"/>
      <c r="AH24" s="183"/>
      <c r="AI24" s="183"/>
      <c r="AJ24" s="183"/>
      <c r="AK24" s="183"/>
      <c r="AL24" s="183"/>
      <c r="AM24" s="183"/>
      <c r="AN24" s="183"/>
      <c r="AO24" s="13"/>
      <c r="AP24" s="13"/>
      <c r="AQ24" s="13"/>
      <c r="AR24" s="13"/>
      <c r="AS24" s="13"/>
      <c r="AT24" s="13"/>
      <c r="AU24" s="13"/>
      <c r="AV24" s="13"/>
      <c r="AW24" s="13"/>
      <c r="AX24" s="13"/>
      <c r="AY24" s="13"/>
      <c r="AZ24" s="13"/>
      <c r="BA24" s="13"/>
      <c r="BB24" s="13"/>
    </row>
    <row r="25" spans="1:54" ht="6" customHeight="1">
      <c r="A25" s="681" t="s">
        <v>807</v>
      </c>
      <c r="B25" s="681"/>
      <c r="C25" s="681"/>
      <c r="D25" s="681"/>
      <c r="E25" s="681"/>
      <c r="G25" s="928" t="str">
        <f>'01.入会申込書'!M35</f>
        <v/>
      </c>
      <c r="H25" s="928"/>
      <c r="I25" s="928"/>
      <c r="J25" s="928"/>
      <c r="K25" s="928"/>
      <c r="L25" s="928"/>
      <c r="M25" s="928"/>
      <c r="N25" s="928"/>
      <c r="O25" s="928"/>
      <c r="P25" s="928"/>
      <c r="Q25" s="928"/>
      <c r="R25" s="928"/>
      <c r="S25" s="928"/>
      <c r="T25" s="928"/>
      <c r="U25" s="928"/>
      <c r="V25" s="928"/>
      <c r="W25" s="928"/>
      <c r="X25" s="928"/>
      <c r="Y25" s="928"/>
      <c r="Z25" s="627"/>
      <c r="AA25" s="627"/>
      <c r="AB25" s="627"/>
      <c r="AC25" s="627"/>
      <c r="AD25" s="183"/>
      <c r="AE25" s="183"/>
      <c r="AF25" s="183"/>
      <c r="AG25" s="183"/>
      <c r="AH25" s="183"/>
      <c r="AI25" s="183"/>
      <c r="AJ25" s="183"/>
      <c r="AK25" s="183"/>
      <c r="AL25" s="183"/>
      <c r="AM25" s="183"/>
      <c r="AN25" s="183"/>
      <c r="AO25" s="13"/>
      <c r="AP25" s="13"/>
      <c r="AQ25" s="13"/>
      <c r="AR25" s="13"/>
      <c r="AS25" s="13"/>
      <c r="AT25" s="13"/>
      <c r="AU25" s="13"/>
      <c r="AV25" s="13"/>
      <c r="AW25" s="13"/>
      <c r="AX25" s="13"/>
      <c r="AY25" s="13"/>
      <c r="AZ25" s="13"/>
      <c r="BA25" s="13"/>
      <c r="BB25" s="13"/>
    </row>
    <row r="26" spans="1:54" ht="6" customHeight="1">
      <c r="A26" s="681"/>
      <c r="B26" s="681"/>
      <c r="C26" s="681"/>
      <c r="D26" s="681"/>
      <c r="E26" s="681"/>
      <c r="G26" s="928"/>
      <c r="H26" s="928"/>
      <c r="I26" s="928"/>
      <c r="J26" s="928"/>
      <c r="K26" s="928"/>
      <c r="L26" s="928"/>
      <c r="M26" s="928"/>
      <c r="N26" s="928"/>
      <c r="O26" s="928"/>
      <c r="P26" s="928"/>
      <c r="Q26" s="928"/>
      <c r="R26" s="928"/>
      <c r="S26" s="928"/>
      <c r="T26" s="928"/>
      <c r="U26" s="928"/>
      <c r="V26" s="928"/>
      <c r="W26" s="928"/>
      <c r="X26" s="928"/>
      <c r="Y26" s="928"/>
      <c r="Z26" s="627"/>
      <c r="AA26" s="627"/>
      <c r="AB26" s="627"/>
      <c r="AC26" s="627"/>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row>
    <row r="27" spans="1:54" ht="6" customHeight="1">
      <c r="A27" s="681"/>
      <c r="B27" s="681"/>
      <c r="C27" s="681"/>
      <c r="D27" s="681"/>
      <c r="E27" s="681"/>
      <c r="F27" s="188"/>
      <c r="G27" s="928"/>
      <c r="H27" s="928"/>
      <c r="I27" s="928"/>
      <c r="J27" s="928"/>
      <c r="K27" s="928"/>
      <c r="L27" s="928"/>
      <c r="M27" s="928"/>
      <c r="N27" s="928"/>
      <c r="O27" s="928"/>
      <c r="P27" s="928"/>
      <c r="Q27" s="928"/>
      <c r="R27" s="928"/>
      <c r="S27" s="928"/>
      <c r="T27" s="928"/>
      <c r="U27" s="928"/>
      <c r="V27" s="928"/>
      <c r="W27" s="928"/>
      <c r="X27" s="928"/>
      <c r="Y27" s="928"/>
      <c r="Z27" s="627"/>
      <c r="AA27" s="627"/>
      <c r="AB27" s="627"/>
      <c r="AC27" s="627"/>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row>
    <row r="28" spans="1:54" ht="6" customHeight="1">
      <c r="A28" s="681"/>
      <c r="B28" s="681"/>
      <c r="C28" s="681"/>
      <c r="D28" s="681"/>
      <c r="E28" s="681"/>
      <c r="F28" s="188"/>
      <c r="G28" s="928"/>
      <c r="H28" s="928"/>
      <c r="I28" s="928"/>
      <c r="J28" s="928"/>
      <c r="K28" s="928"/>
      <c r="L28" s="928"/>
      <c r="M28" s="928"/>
      <c r="N28" s="928"/>
      <c r="O28" s="928"/>
      <c r="P28" s="928"/>
      <c r="Q28" s="928"/>
      <c r="R28" s="928"/>
      <c r="S28" s="928"/>
      <c r="T28" s="928"/>
      <c r="U28" s="928"/>
      <c r="V28" s="928"/>
      <c r="W28" s="928"/>
      <c r="X28" s="928"/>
      <c r="Y28" s="928"/>
      <c r="Z28" s="627"/>
      <c r="AA28" s="627"/>
      <c r="AB28" s="627"/>
      <c r="AC28" s="627"/>
      <c r="AD28" s="929" t="s">
        <v>808</v>
      </c>
      <c r="AE28" s="929"/>
      <c r="AF28" s="929"/>
      <c r="AG28" s="929"/>
      <c r="AH28" s="929"/>
      <c r="AI28" s="930" t="s">
        <v>809</v>
      </c>
      <c r="AJ28" s="930"/>
      <c r="AK28" s="930"/>
      <c r="AL28" s="930"/>
      <c r="AM28" s="931"/>
      <c r="AN28" s="931"/>
      <c r="AO28" s="931"/>
      <c r="AP28" s="931"/>
      <c r="AQ28" s="931"/>
      <c r="AR28" s="931"/>
      <c r="AS28" s="931"/>
      <c r="AT28" s="931"/>
      <c r="AU28" s="931"/>
      <c r="AV28" s="931"/>
      <c r="AW28" s="931"/>
      <c r="AX28" s="931"/>
      <c r="AY28" s="931"/>
      <c r="AZ28" s="931"/>
      <c r="BA28" s="931"/>
      <c r="BB28" s="931"/>
    </row>
    <row r="29" spans="1:54" ht="6" customHeight="1">
      <c r="A29" s="681"/>
      <c r="B29" s="681"/>
      <c r="C29" s="681"/>
      <c r="D29" s="681"/>
      <c r="E29" s="681"/>
      <c r="F29" s="181"/>
      <c r="G29" s="928"/>
      <c r="H29" s="928"/>
      <c r="I29" s="928"/>
      <c r="J29" s="928"/>
      <c r="K29" s="928"/>
      <c r="L29" s="928"/>
      <c r="M29" s="928"/>
      <c r="N29" s="928"/>
      <c r="O29" s="928"/>
      <c r="P29" s="928"/>
      <c r="Q29" s="928"/>
      <c r="R29" s="928"/>
      <c r="S29" s="928"/>
      <c r="T29" s="928"/>
      <c r="U29" s="928"/>
      <c r="V29" s="928"/>
      <c r="W29" s="928"/>
      <c r="X29" s="928"/>
      <c r="Y29" s="928"/>
      <c r="Z29" s="627"/>
      <c r="AA29" s="627"/>
      <c r="AB29" s="627"/>
      <c r="AC29" s="627"/>
      <c r="AD29" s="929"/>
      <c r="AE29" s="929"/>
      <c r="AF29" s="929"/>
      <c r="AG29" s="929"/>
      <c r="AH29" s="929"/>
      <c r="AI29" s="930"/>
      <c r="AJ29" s="930"/>
      <c r="AK29" s="930"/>
      <c r="AL29" s="930"/>
      <c r="AM29" s="931"/>
      <c r="AN29" s="931"/>
      <c r="AO29" s="931"/>
      <c r="AP29" s="931"/>
      <c r="AQ29" s="931"/>
      <c r="AR29" s="931"/>
      <c r="AS29" s="931"/>
      <c r="AT29" s="931"/>
      <c r="AU29" s="931"/>
      <c r="AV29" s="931"/>
      <c r="AW29" s="931"/>
      <c r="AX29" s="931"/>
      <c r="AY29" s="931"/>
      <c r="AZ29" s="931"/>
      <c r="BA29" s="931"/>
      <c r="BB29" s="931"/>
    </row>
    <row r="30" spans="1:54" ht="6" customHeight="1">
      <c r="A30" s="13"/>
      <c r="B30" s="13"/>
      <c r="C30" s="13"/>
      <c r="D30" s="13"/>
      <c r="E30" s="13"/>
      <c r="G30" s="738"/>
      <c r="H30" s="738"/>
      <c r="I30" s="738"/>
      <c r="J30" s="738"/>
      <c r="K30" s="738"/>
      <c r="L30" s="738"/>
      <c r="M30" s="738"/>
      <c r="N30" s="738"/>
      <c r="O30" s="738"/>
      <c r="P30" s="738"/>
      <c r="Q30" s="738"/>
      <c r="R30" s="738"/>
      <c r="S30" s="738"/>
      <c r="T30" s="738"/>
      <c r="U30" s="738"/>
      <c r="V30" s="738"/>
      <c r="W30" s="738"/>
      <c r="X30" s="738"/>
      <c r="Y30" s="738"/>
      <c r="Z30" s="627"/>
      <c r="AA30" s="627"/>
      <c r="AB30" s="627"/>
      <c r="AC30" s="627"/>
      <c r="AD30" s="929"/>
      <c r="AE30" s="929"/>
      <c r="AF30" s="929"/>
      <c r="AG30" s="929"/>
      <c r="AH30" s="929"/>
      <c r="AI30" s="930"/>
      <c r="AJ30" s="930"/>
      <c r="AK30" s="930"/>
      <c r="AL30" s="930"/>
      <c r="AM30" s="931"/>
      <c r="AN30" s="931"/>
      <c r="AO30" s="931"/>
      <c r="AP30" s="931"/>
      <c r="AQ30" s="931"/>
      <c r="AR30" s="931"/>
      <c r="AS30" s="931"/>
      <c r="AT30" s="931"/>
      <c r="AU30" s="931"/>
      <c r="AV30" s="931"/>
      <c r="AW30" s="931"/>
      <c r="AX30" s="931"/>
      <c r="AY30" s="931"/>
      <c r="AZ30" s="931"/>
      <c r="BA30" s="931"/>
      <c r="BB30" s="931"/>
    </row>
    <row r="31" spans="1:54" ht="6" customHeight="1">
      <c r="A31" s="681" t="s">
        <v>810</v>
      </c>
      <c r="B31" s="681"/>
      <c r="C31" s="681"/>
      <c r="D31" s="681"/>
      <c r="E31" s="681"/>
      <c r="F31" s="189"/>
      <c r="G31" s="928" t="str">
        <f>'01.入会申込書'!M47</f>
        <v/>
      </c>
      <c r="H31" s="928"/>
      <c r="I31" s="928"/>
      <c r="J31" s="928"/>
      <c r="K31" s="928"/>
      <c r="L31" s="928"/>
      <c r="M31" s="928"/>
      <c r="N31" s="928"/>
      <c r="O31" s="928"/>
      <c r="P31" s="928"/>
      <c r="Q31" s="928"/>
      <c r="R31" s="928"/>
      <c r="S31" s="928"/>
      <c r="T31" s="928"/>
      <c r="U31" s="928"/>
      <c r="V31" s="928"/>
      <c r="W31" s="928"/>
      <c r="X31" s="928"/>
      <c r="Y31" s="928"/>
      <c r="Z31" s="627"/>
      <c r="AA31" s="627"/>
      <c r="AB31" s="627"/>
      <c r="AC31" s="627"/>
      <c r="AD31" s="929"/>
      <c r="AE31" s="929"/>
      <c r="AF31" s="929"/>
      <c r="AG31" s="929"/>
      <c r="AH31" s="929"/>
      <c r="AI31" s="930"/>
      <c r="AJ31" s="930"/>
      <c r="AK31" s="930"/>
      <c r="AL31" s="930"/>
      <c r="AM31" s="931"/>
      <c r="AN31" s="931"/>
      <c r="AO31" s="931"/>
      <c r="AP31" s="931"/>
      <c r="AQ31" s="931"/>
      <c r="AR31" s="931"/>
      <c r="AS31" s="931"/>
      <c r="AT31" s="931"/>
      <c r="AU31" s="931"/>
      <c r="AV31" s="931"/>
      <c r="AW31" s="931"/>
      <c r="AX31" s="931"/>
      <c r="AY31" s="931"/>
      <c r="AZ31" s="931"/>
      <c r="BA31" s="931"/>
      <c r="BB31" s="931"/>
    </row>
    <row r="32" spans="1:54" ht="6" customHeight="1">
      <c r="A32" s="681"/>
      <c r="B32" s="681"/>
      <c r="C32" s="681"/>
      <c r="D32" s="681"/>
      <c r="E32" s="681"/>
      <c r="F32" s="189"/>
      <c r="G32" s="928"/>
      <c r="H32" s="928"/>
      <c r="I32" s="928"/>
      <c r="J32" s="928"/>
      <c r="K32" s="928"/>
      <c r="L32" s="928"/>
      <c r="M32" s="928"/>
      <c r="N32" s="928"/>
      <c r="O32" s="928"/>
      <c r="P32" s="928"/>
      <c r="Q32" s="928"/>
      <c r="R32" s="928"/>
      <c r="S32" s="928"/>
      <c r="T32" s="928"/>
      <c r="U32" s="928"/>
      <c r="V32" s="928"/>
      <c r="W32" s="928"/>
      <c r="X32" s="928"/>
      <c r="Y32" s="928"/>
      <c r="Z32" s="627"/>
      <c r="AA32" s="627"/>
      <c r="AB32" s="627"/>
      <c r="AC32" s="627"/>
      <c r="AD32" s="929"/>
      <c r="AE32" s="929"/>
      <c r="AF32" s="929"/>
      <c r="AG32" s="929"/>
      <c r="AH32" s="929"/>
      <c r="AI32" s="930" t="s">
        <v>811</v>
      </c>
      <c r="AJ32" s="930"/>
      <c r="AK32" s="930"/>
      <c r="AL32" s="930"/>
      <c r="AM32" s="932" t="str">
        <f>'01.入会申込書'!M52</f>
        <v>　</v>
      </c>
      <c r="AN32" s="932"/>
      <c r="AO32" s="932"/>
      <c r="AP32" s="932"/>
      <c r="AQ32" s="932"/>
      <c r="AR32" s="932"/>
      <c r="AS32" s="932"/>
      <c r="AT32" s="932"/>
      <c r="AU32" s="932"/>
      <c r="AV32" s="932"/>
      <c r="AW32" s="932"/>
      <c r="AX32" s="932"/>
      <c r="AY32" s="932"/>
      <c r="AZ32" s="932"/>
      <c r="BA32" s="932"/>
      <c r="BB32" s="932"/>
    </row>
    <row r="33" spans="1:54" ht="6" customHeight="1">
      <c r="A33" s="681"/>
      <c r="B33" s="681"/>
      <c r="C33" s="681"/>
      <c r="D33" s="681"/>
      <c r="E33" s="681"/>
      <c r="F33"/>
      <c r="G33" s="928"/>
      <c r="H33" s="928"/>
      <c r="I33" s="928"/>
      <c r="J33" s="928"/>
      <c r="K33" s="928"/>
      <c r="L33" s="928"/>
      <c r="M33" s="928"/>
      <c r="N33" s="928"/>
      <c r="O33" s="928"/>
      <c r="P33" s="928"/>
      <c r="Q33" s="928"/>
      <c r="R33" s="928"/>
      <c r="S33" s="928"/>
      <c r="T33" s="928"/>
      <c r="U33" s="928"/>
      <c r="V33" s="928"/>
      <c r="W33" s="928"/>
      <c r="X33" s="928"/>
      <c r="Y33" s="928"/>
      <c r="Z33" s="627"/>
      <c r="AA33" s="627"/>
      <c r="AB33" s="627"/>
      <c r="AC33" s="627"/>
      <c r="AD33" s="929"/>
      <c r="AE33" s="929"/>
      <c r="AF33" s="929"/>
      <c r="AG33" s="929"/>
      <c r="AH33" s="929"/>
      <c r="AI33" s="930"/>
      <c r="AJ33" s="930"/>
      <c r="AK33" s="930"/>
      <c r="AL33" s="930"/>
      <c r="AM33" s="932"/>
      <c r="AN33" s="932"/>
      <c r="AO33" s="932"/>
      <c r="AP33" s="932"/>
      <c r="AQ33" s="932"/>
      <c r="AR33" s="932"/>
      <c r="AS33" s="932"/>
      <c r="AT33" s="932"/>
      <c r="AU33" s="932"/>
      <c r="AV33" s="932"/>
      <c r="AW33" s="932"/>
      <c r="AX33" s="932"/>
      <c r="AY33" s="932"/>
      <c r="AZ33" s="932"/>
      <c r="BA33" s="932"/>
      <c r="BB33" s="932"/>
    </row>
    <row r="34" spans="1:54" ht="6" customHeight="1">
      <c r="A34" s="681"/>
      <c r="B34" s="681"/>
      <c r="C34" s="681"/>
      <c r="D34" s="681"/>
      <c r="E34" s="681"/>
      <c r="F34"/>
      <c r="G34" s="928"/>
      <c r="H34" s="928"/>
      <c r="I34" s="928"/>
      <c r="J34" s="928"/>
      <c r="K34" s="928"/>
      <c r="L34" s="928"/>
      <c r="M34" s="928"/>
      <c r="N34" s="928"/>
      <c r="O34" s="928"/>
      <c r="P34" s="928"/>
      <c r="Q34" s="928"/>
      <c r="R34" s="928"/>
      <c r="S34" s="928"/>
      <c r="T34" s="928"/>
      <c r="U34" s="928"/>
      <c r="V34" s="928"/>
      <c r="W34" s="928"/>
      <c r="X34" s="928"/>
      <c r="Y34" s="928"/>
      <c r="Z34" s="627"/>
      <c r="AA34" s="627"/>
      <c r="AB34" s="627"/>
      <c r="AC34" s="627"/>
      <c r="AD34" s="929"/>
      <c r="AE34" s="929"/>
      <c r="AF34" s="929"/>
      <c r="AG34" s="929"/>
      <c r="AH34" s="929"/>
      <c r="AI34" s="930"/>
      <c r="AJ34" s="930"/>
      <c r="AK34" s="930"/>
      <c r="AL34" s="930"/>
      <c r="AM34" s="932"/>
      <c r="AN34" s="932"/>
      <c r="AO34" s="932"/>
      <c r="AP34" s="932"/>
      <c r="AQ34" s="932"/>
      <c r="AR34" s="932"/>
      <c r="AS34" s="932"/>
      <c r="AT34" s="932"/>
      <c r="AU34" s="932"/>
      <c r="AV34" s="932"/>
      <c r="AW34" s="932"/>
      <c r="AX34" s="932"/>
      <c r="AY34" s="932"/>
      <c r="AZ34" s="932"/>
      <c r="BA34" s="932"/>
      <c r="BB34" s="932"/>
    </row>
    <row r="35" spans="1:54" ht="6" customHeight="1">
      <c r="A35" s="681"/>
      <c r="B35" s="681"/>
      <c r="C35" s="681"/>
      <c r="D35" s="681"/>
      <c r="E35" s="681"/>
      <c r="F35" s="181"/>
      <c r="G35" s="928"/>
      <c r="H35" s="928"/>
      <c r="I35" s="928"/>
      <c r="J35" s="928"/>
      <c r="K35" s="928"/>
      <c r="L35" s="928"/>
      <c r="M35" s="928"/>
      <c r="N35" s="928"/>
      <c r="O35" s="928"/>
      <c r="P35" s="928"/>
      <c r="Q35" s="928"/>
      <c r="R35" s="928"/>
      <c r="S35" s="928"/>
      <c r="T35" s="928"/>
      <c r="U35" s="928"/>
      <c r="V35" s="928"/>
      <c r="W35" s="928"/>
      <c r="X35" s="928"/>
      <c r="Y35" s="928"/>
      <c r="Z35" s="627"/>
      <c r="AA35" s="627"/>
      <c r="AB35" s="627"/>
      <c r="AC35" s="627"/>
      <c r="AD35" s="929"/>
      <c r="AE35" s="929"/>
      <c r="AF35" s="929"/>
      <c r="AG35" s="929"/>
      <c r="AH35" s="929"/>
      <c r="AI35" s="930"/>
      <c r="AJ35" s="930"/>
      <c r="AK35" s="930"/>
      <c r="AL35" s="930"/>
      <c r="AM35" s="932"/>
      <c r="AN35" s="932"/>
      <c r="AO35" s="932"/>
      <c r="AP35" s="932"/>
      <c r="AQ35" s="932"/>
      <c r="AR35" s="932"/>
      <c r="AS35" s="932"/>
      <c r="AT35" s="932"/>
      <c r="AU35" s="932"/>
      <c r="AV35" s="932"/>
      <c r="AW35" s="932"/>
      <c r="AX35" s="932"/>
      <c r="AY35" s="932"/>
      <c r="AZ35" s="932"/>
      <c r="BA35" s="932"/>
      <c r="BB35" s="932"/>
    </row>
    <row r="36" spans="1:54" ht="6" customHeight="1">
      <c r="A36" s="190"/>
      <c r="B36" s="190"/>
      <c r="C36" s="190"/>
      <c r="D36" s="190"/>
      <c r="E36" s="190"/>
      <c r="F36" s="191"/>
      <c r="G36" s="933"/>
      <c r="H36" s="933"/>
      <c r="I36" s="933"/>
      <c r="J36" s="933"/>
      <c r="K36" s="933"/>
      <c r="L36" s="933"/>
      <c r="M36" s="933"/>
      <c r="N36" s="933"/>
      <c r="O36" s="933"/>
      <c r="P36" s="933"/>
      <c r="Q36" s="933"/>
      <c r="R36" s="933"/>
      <c r="S36" s="933"/>
      <c r="T36" s="933"/>
      <c r="U36" s="933"/>
      <c r="V36" s="933"/>
      <c r="W36" s="933"/>
      <c r="X36" s="933"/>
      <c r="Y36" s="933"/>
      <c r="Z36" s="627"/>
      <c r="AA36" s="627"/>
      <c r="AB36" s="627"/>
      <c r="AC36" s="627"/>
      <c r="AD36" s="929"/>
      <c r="AE36" s="929"/>
      <c r="AF36" s="929"/>
      <c r="AG36" s="929"/>
      <c r="AH36" s="929"/>
      <c r="AI36" s="930" t="s">
        <v>812</v>
      </c>
      <c r="AJ36" s="930"/>
      <c r="AK36" s="930"/>
      <c r="AL36" s="930"/>
      <c r="AM36" s="738"/>
      <c r="AN36" s="738"/>
      <c r="AO36" s="738"/>
      <c r="AP36" s="738"/>
      <c r="AQ36" s="738"/>
      <c r="AR36" s="738"/>
      <c r="AS36" s="738"/>
      <c r="AT36" s="738"/>
      <c r="AU36" s="738"/>
      <c r="AV36" s="738"/>
      <c r="AW36" s="738"/>
      <c r="AX36" s="738"/>
      <c r="AY36" s="738"/>
      <c r="AZ36" s="738" t="s">
        <v>813</v>
      </c>
      <c r="BA36" s="738"/>
      <c r="BB36" s="738"/>
    </row>
    <row r="37" spans="1:54" ht="6" customHeight="1">
      <c r="A37" s="934" t="s">
        <v>814</v>
      </c>
      <c r="B37" s="934"/>
      <c r="C37" s="934"/>
      <c r="D37" s="934"/>
      <c r="E37" s="934"/>
      <c r="F37" s="934"/>
      <c r="G37" s="934"/>
      <c r="H37" s="934"/>
      <c r="I37" s="934"/>
      <c r="J37" s="934"/>
      <c r="K37" s="934"/>
      <c r="L37" s="934"/>
      <c r="M37" s="934"/>
      <c r="N37" s="934"/>
      <c r="O37" s="934"/>
      <c r="P37" s="934"/>
      <c r="Q37" s="934"/>
      <c r="R37" s="934"/>
      <c r="S37" s="934"/>
      <c r="T37" s="934"/>
      <c r="U37" s="934"/>
      <c r="V37" s="934"/>
      <c r="W37" s="934"/>
      <c r="X37" s="934"/>
      <c r="Y37" s="934"/>
      <c r="Z37" s="627"/>
      <c r="AA37" s="627"/>
      <c r="AB37" s="627"/>
      <c r="AC37" s="627"/>
      <c r="AD37" s="929"/>
      <c r="AE37" s="929"/>
      <c r="AF37" s="929"/>
      <c r="AG37" s="929"/>
      <c r="AH37" s="929"/>
      <c r="AI37" s="930"/>
      <c r="AJ37" s="930"/>
      <c r="AK37" s="930"/>
      <c r="AL37" s="930"/>
      <c r="AM37" s="738"/>
      <c r="AN37" s="738"/>
      <c r="AO37" s="738"/>
      <c r="AP37" s="738"/>
      <c r="AQ37" s="738"/>
      <c r="AR37" s="738"/>
      <c r="AS37" s="738"/>
      <c r="AT37" s="738"/>
      <c r="AU37" s="738"/>
      <c r="AV37" s="738"/>
      <c r="AW37" s="738"/>
      <c r="AX37" s="738"/>
      <c r="AY37" s="738"/>
      <c r="AZ37" s="738"/>
      <c r="BA37" s="738"/>
      <c r="BB37" s="738"/>
    </row>
    <row r="38" spans="1:54" ht="6" customHeight="1">
      <c r="A38" s="917"/>
      <c r="B38" s="917"/>
      <c r="C38" s="917"/>
      <c r="D38" s="917"/>
      <c r="E38" s="917"/>
      <c r="F38" s="917"/>
      <c r="G38" s="917"/>
      <c r="H38" s="917"/>
      <c r="I38" s="917"/>
      <c r="J38" s="917"/>
      <c r="K38" s="917"/>
      <c r="L38" s="917"/>
      <c r="M38" s="917"/>
      <c r="N38" s="917"/>
      <c r="O38" s="917"/>
      <c r="P38" s="917"/>
      <c r="Q38" s="917"/>
      <c r="R38" s="917"/>
      <c r="S38" s="917"/>
      <c r="T38" s="917"/>
      <c r="U38" s="917"/>
      <c r="V38" s="917"/>
      <c r="W38" s="917"/>
      <c r="X38" s="917"/>
      <c r="Y38" s="917"/>
      <c r="Z38" s="627"/>
      <c r="AA38" s="627"/>
      <c r="AB38" s="627"/>
      <c r="AC38" s="627"/>
      <c r="AD38" s="929"/>
      <c r="AE38" s="929"/>
      <c r="AF38" s="929"/>
      <c r="AG38" s="929"/>
      <c r="AH38" s="929"/>
      <c r="AI38" s="930"/>
      <c r="AJ38" s="930"/>
      <c r="AK38" s="930"/>
      <c r="AL38" s="930"/>
      <c r="AM38" s="738"/>
      <c r="AN38" s="738"/>
      <c r="AO38" s="738"/>
      <c r="AP38" s="738"/>
      <c r="AQ38" s="738"/>
      <c r="AR38" s="738"/>
      <c r="AS38" s="738"/>
      <c r="AT38" s="738"/>
      <c r="AU38" s="738"/>
      <c r="AV38" s="738"/>
      <c r="AW38" s="738"/>
      <c r="AX38" s="738"/>
      <c r="AY38" s="738"/>
      <c r="AZ38" s="738"/>
      <c r="BA38" s="738"/>
      <c r="BB38" s="738"/>
    </row>
    <row r="39" spans="1:54" ht="6" customHeight="1">
      <c r="A39" s="917"/>
      <c r="B39" s="917"/>
      <c r="C39" s="917"/>
      <c r="D39" s="917"/>
      <c r="E39" s="917"/>
      <c r="F39" s="917"/>
      <c r="G39" s="917"/>
      <c r="H39" s="917"/>
      <c r="I39" s="917"/>
      <c r="J39" s="917"/>
      <c r="K39" s="917"/>
      <c r="L39" s="917"/>
      <c r="M39" s="917"/>
      <c r="N39" s="917"/>
      <c r="O39" s="917"/>
      <c r="P39" s="917"/>
      <c r="Q39" s="917"/>
      <c r="R39" s="917"/>
      <c r="S39" s="917"/>
      <c r="T39" s="917"/>
      <c r="U39" s="917"/>
      <c r="V39" s="917"/>
      <c r="W39" s="917"/>
      <c r="X39" s="917"/>
      <c r="Y39" s="917"/>
      <c r="Z39" s="627"/>
      <c r="AA39" s="627"/>
      <c r="AB39" s="627"/>
      <c r="AC39" s="627"/>
      <c r="AD39" s="929"/>
      <c r="AE39" s="929"/>
      <c r="AF39" s="929"/>
      <c r="AG39" s="929"/>
      <c r="AH39" s="929"/>
      <c r="AI39" s="930"/>
      <c r="AJ39" s="930"/>
      <c r="AK39" s="930"/>
      <c r="AL39" s="930"/>
      <c r="AM39" s="738"/>
      <c r="AN39" s="738"/>
      <c r="AO39" s="738"/>
      <c r="AP39" s="738"/>
      <c r="AQ39" s="738"/>
      <c r="AR39" s="738"/>
      <c r="AS39" s="738"/>
      <c r="AT39" s="738"/>
      <c r="AU39" s="738"/>
      <c r="AV39" s="738"/>
      <c r="AW39" s="738"/>
      <c r="AX39" s="738"/>
      <c r="AY39" s="738"/>
      <c r="AZ39" s="738"/>
      <c r="BA39" s="738"/>
      <c r="BB39" s="738"/>
    </row>
    <row r="40" spans="1:54" ht="6" customHeight="1">
      <c r="A40" s="917"/>
      <c r="B40" s="917"/>
      <c r="C40" s="917"/>
      <c r="D40" s="917"/>
      <c r="E40" s="917"/>
      <c r="F40" s="917"/>
      <c r="G40" s="917"/>
      <c r="H40" s="917"/>
      <c r="I40" s="917"/>
      <c r="J40" s="917"/>
      <c r="K40" s="917"/>
      <c r="L40" s="917"/>
      <c r="M40" s="917"/>
      <c r="N40" s="917"/>
      <c r="O40" s="917"/>
      <c r="P40" s="917"/>
      <c r="Q40" s="917"/>
      <c r="R40" s="917"/>
      <c r="S40" s="917"/>
      <c r="T40" s="917"/>
      <c r="U40" s="917"/>
      <c r="V40" s="917"/>
      <c r="W40" s="917"/>
      <c r="X40" s="917"/>
      <c r="Y40" s="917"/>
      <c r="Z40" s="627"/>
      <c r="AA40" s="627"/>
      <c r="AB40" s="627"/>
      <c r="AC40" s="627"/>
      <c r="AD40" s="929"/>
      <c r="AE40" s="929"/>
      <c r="AF40" s="929"/>
      <c r="AG40" s="929"/>
      <c r="AH40" s="929"/>
      <c r="AI40" s="930" t="s">
        <v>815</v>
      </c>
      <c r="AJ40" s="930"/>
      <c r="AK40" s="930"/>
      <c r="AL40" s="930"/>
      <c r="AM40" s="738"/>
      <c r="AN40" s="738"/>
      <c r="AO40" s="738"/>
      <c r="AP40" s="738"/>
      <c r="AQ40" s="738"/>
      <c r="AR40" s="738"/>
      <c r="AS40" s="738"/>
      <c r="AT40" s="738"/>
      <c r="AU40" s="738"/>
      <c r="AV40" s="738"/>
      <c r="AW40" s="738"/>
      <c r="AX40" s="738"/>
      <c r="AY40" s="738"/>
      <c r="AZ40" s="738"/>
      <c r="BA40" s="738"/>
      <c r="BB40" s="738"/>
    </row>
    <row r="41" spans="1:54" ht="6" customHeight="1">
      <c r="A41" s="917"/>
      <c r="B41" s="917"/>
      <c r="C41" s="917"/>
      <c r="D41" s="917"/>
      <c r="E41" s="917"/>
      <c r="F41" s="917"/>
      <c r="G41" s="917"/>
      <c r="H41" s="917"/>
      <c r="I41" s="917"/>
      <c r="J41" s="917"/>
      <c r="K41" s="917"/>
      <c r="L41" s="917"/>
      <c r="M41" s="917"/>
      <c r="N41" s="917"/>
      <c r="O41" s="917"/>
      <c r="P41" s="917"/>
      <c r="Q41" s="917"/>
      <c r="R41" s="917"/>
      <c r="S41" s="917"/>
      <c r="T41" s="917"/>
      <c r="U41" s="917"/>
      <c r="V41" s="917"/>
      <c r="W41" s="917"/>
      <c r="X41" s="917"/>
      <c r="Y41" s="917"/>
      <c r="Z41" s="627"/>
      <c r="AA41" s="627"/>
      <c r="AB41" s="627"/>
      <c r="AC41" s="627"/>
      <c r="AD41" s="929"/>
      <c r="AE41" s="929"/>
      <c r="AF41" s="929"/>
      <c r="AG41" s="929"/>
      <c r="AH41" s="929"/>
      <c r="AI41" s="930"/>
      <c r="AJ41" s="930"/>
      <c r="AK41" s="930"/>
      <c r="AL41" s="930"/>
      <c r="AM41" s="935" t="str">
        <f>'01.入会申込書'!AF45</f>
        <v/>
      </c>
      <c r="AN41" s="936"/>
      <c r="AO41" s="937" t="str">
        <f>'01.入会申込書'!AJ45</f>
        <v/>
      </c>
      <c r="AP41" s="937"/>
      <c r="AQ41" s="914" t="s">
        <v>416</v>
      </c>
      <c r="AR41" s="938" t="str">
        <f>'01.入会申込書'!AP45</f>
        <v/>
      </c>
      <c r="AS41" s="937"/>
      <c r="AT41" s="914" t="s">
        <v>417</v>
      </c>
      <c r="AU41" s="938" t="str">
        <f>'01.入会申込書'!AT45</f>
        <v/>
      </c>
      <c r="AV41" s="937"/>
      <c r="AW41" s="914" t="s">
        <v>418</v>
      </c>
      <c r="AX41" s="738" t="s">
        <v>816</v>
      </c>
      <c r="AY41" s="13"/>
      <c r="AZ41" s="13"/>
      <c r="BA41" s="13"/>
      <c r="BB41" s="13"/>
    </row>
    <row r="42" spans="1:54" ht="6" customHeight="1">
      <c r="A42" s="917"/>
      <c r="B42" s="917"/>
      <c r="C42" s="917"/>
      <c r="D42" s="917"/>
      <c r="E42" s="917"/>
      <c r="F42" s="917"/>
      <c r="G42" s="917"/>
      <c r="H42" s="917"/>
      <c r="I42" s="917"/>
      <c r="J42" s="917"/>
      <c r="K42" s="917"/>
      <c r="L42" s="917"/>
      <c r="M42" s="917"/>
      <c r="N42" s="917"/>
      <c r="O42" s="917"/>
      <c r="P42" s="917"/>
      <c r="Q42" s="917"/>
      <c r="R42" s="917"/>
      <c r="S42" s="917"/>
      <c r="T42" s="917"/>
      <c r="U42" s="917"/>
      <c r="V42" s="917"/>
      <c r="W42" s="917"/>
      <c r="X42" s="917"/>
      <c r="Y42" s="917"/>
      <c r="Z42" s="627"/>
      <c r="AA42" s="627"/>
      <c r="AB42" s="627"/>
      <c r="AC42" s="627"/>
      <c r="AD42" s="929"/>
      <c r="AE42" s="929"/>
      <c r="AF42" s="929"/>
      <c r="AG42" s="929"/>
      <c r="AH42" s="929"/>
      <c r="AI42" s="930"/>
      <c r="AJ42" s="930"/>
      <c r="AK42" s="930"/>
      <c r="AL42" s="930"/>
      <c r="AM42" s="936"/>
      <c r="AN42" s="936"/>
      <c r="AO42" s="937"/>
      <c r="AP42" s="937"/>
      <c r="AQ42" s="919"/>
      <c r="AR42" s="937"/>
      <c r="AS42" s="937"/>
      <c r="AT42" s="919"/>
      <c r="AU42" s="937"/>
      <c r="AV42" s="937"/>
      <c r="AW42" s="919"/>
      <c r="AX42" s="738"/>
      <c r="AY42" s="182"/>
      <c r="AZ42" s="182"/>
      <c r="BA42" s="182"/>
      <c r="BB42" s="182"/>
    </row>
    <row r="43" spans="1:54" ht="6" customHeight="1">
      <c r="A43" s="912" t="s">
        <v>817</v>
      </c>
      <c r="B43" s="913"/>
      <c r="C43" s="913"/>
      <c r="D43" s="913"/>
      <c r="E43" s="913"/>
      <c r="F43" s="913"/>
      <c r="G43" s="913"/>
      <c r="H43" s="913"/>
      <c r="I43" s="913"/>
      <c r="J43" s="913"/>
      <c r="K43" s="913"/>
      <c r="L43" s="913"/>
      <c r="M43" s="913"/>
      <c r="N43" s="913"/>
      <c r="O43" s="913"/>
      <c r="P43" s="913"/>
      <c r="Q43" s="913"/>
      <c r="R43" s="913"/>
      <c r="S43" s="913"/>
      <c r="T43" s="913"/>
      <c r="U43" s="913"/>
      <c r="V43" s="913"/>
      <c r="W43" s="913"/>
      <c r="X43" s="913"/>
      <c r="Y43" s="913"/>
      <c r="Z43" s="627"/>
      <c r="AA43" s="627"/>
      <c r="AB43" s="627"/>
      <c r="AC43" s="627"/>
      <c r="AD43" s="929"/>
      <c r="AE43" s="929"/>
      <c r="AF43" s="929"/>
      <c r="AG43" s="929"/>
      <c r="AH43" s="929"/>
      <c r="AI43" s="930"/>
      <c r="AJ43" s="930"/>
      <c r="AK43" s="930"/>
      <c r="AL43" s="930"/>
      <c r="AM43" s="738"/>
      <c r="AN43" s="738"/>
      <c r="AO43" s="738"/>
      <c r="AP43" s="738"/>
      <c r="AQ43" s="738"/>
      <c r="AR43" s="738"/>
      <c r="AS43" s="738"/>
      <c r="AT43" s="738"/>
      <c r="AU43" s="738"/>
      <c r="AV43" s="738"/>
      <c r="AW43" s="738"/>
      <c r="AX43" s="738"/>
      <c r="AY43" s="738"/>
      <c r="AZ43" s="738"/>
      <c r="BA43" s="738"/>
      <c r="BB43" s="738"/>
    </row>
    <row r="44" spans="1:54" ht="6" customHeight="1">
      <c r="A44" s="913"/>
      <c r="B44" s="913"/>
      <c r="C44" s="913"/>
      <c r="D44" s="913"/>
      <c r="E44" s="913"/>
      <c r="F44" s="913"/>
      <c r="G44" s="913"/>
      <c r="H44" s="913"/>
      <c r="I44" s="913"/>
      <c r="J44" s="913"/>
      <c r="K44" s="913"/>
      <c r="L44" s="913"/>
      <c r="M44" s="913"/>
      <c r="N44" s="913"/>
      <c r="O44" s="913"/>
      <c r="P44" s="913"/>
      <c r="Q44" s="913"/>
      <c r="R44" s="913"/>
      <c r="S44" s="913"/>
      <c r="T44" s="913"/>
      <c r="U44" s="913"/>
      <c r="V44" s="913"/>
      <c r="W44" s="913"/>
      <c r="X44" s="913"/>
      <c r="Y44" s="913"/>
      <c r="Z44" s="627"/>
      <c r="AA44" s="627"/>
      <c r="AB44" s="627"/>
      <c r="AC44" s="627"/>
      <c r="AD44" s="929"/>
      <c r="AE44" s="929"/>
      <c r="AF44" s="929"/>
      <c r="AG44" s="929"/>
      <c r="AH44" s="929"/>
      <c r="AI44" s="930" t="s">
        <v>818</v>
      </c>
      <c r="AJ44" s="930"/>
      <c r="AK44" s="930"/>
      <c r="AL44" s="930"/>
      <c r="AM44" s="738"/>
      <c r="AN44" s="738"/>
      <c r="AO44" s="738"/>
      <c r="AP44" s="738"/>
      <c r="AQ44" s="738"/>
      <c r="AR44" s="738"/>
      <c r="AS44" s="738"/>
      <c r="AT44" s="738"/>
      <c r="AU44" s="738"/>
      <c r="AV44" s="738"/>
      <c r="AW44" s="738"/>
      <c r="AX44" s="738"/>
      <c r="AY44" s="738"/>
      <c r="AZ44" s="738"/>
      <c r="BA44" s="738"/>
      <c r="BB44" s="738"/>
    </row>
    <row r="45" spans="1:54" ht="6" customHeight="1">
      <c r="A45" s="913"/>
      <c r="B45" s="913"/>
      <c r="C45" s="913"/>
      <c r="D45" s="913"/>
      <c r="E45" s="913"/>
      <c r="F45" s="913"/>
      <c r="G45" s="913"/>
      <c r="H45" s="913"/>
      <c r="I45" s="913"/>
      <c r="J45" s="913"/>
      <c r="K45" s="913"/>
      <c r="L45" s="913"/>
      <c r="M45" s="913"/>
      <c r="N45" s="913"/>
      <c r="O45" s="913"/>
      <c r="P45" s="913"/>
      <c r="Q45" s="913"/>
      <c r="R45" s="913"/>
      <c r="S45" s="913"/>
      <c r="T45" s="913"/>
      <c r="U45" s="913"/>
      <c r="V45" s="913"/>
      <c r="W45" s="913"/>
      <c r="X45" s="913"/>
      <c r="Y45" s="913"/>
      <c r="Z45" s="627"/>
      <c r="AA45" s="627"/>
      <c r="AB45" s="627"/>
      <c r="AC45" s="627"/>
      <c r="AD45" s="929"/>
      <c r="AE45" s="929"/>
      <c r="AF45" s="929"/>
      <c r="AG45" s="929"/>
      <c r="AH45" s="929"/>
      <c r="AI45" s="930"/>
      <c r="AJ45" s="930"/>
      <c r="AK45" s="930"/>
      <c r="AL45" s="930"/>
      <c r="AM45" s="935" t="str">
        <f>'01.入会申込書'!AG48&amp;""</f>
        <v/>
      </c>
      <c r="AN45" s="935"/>
      <c r="AO45" s="935"/>
      <c r="AP45" s="935"/>
      <c r="AQ45" s="935"/>
      <c r="AR45" s="935"/>
      <c r="AS45" s="935"/>
      <c r="AT45" s="935"/>
      <c r="AU45" s="935"/>
      <c r="AV45" s="935"/>
      <c r="AW45" s="935"/>
      <c r="AX45" s="182"/>
      <c r="AY45" s="182"/>
      <c r="AZ45" s="182"/>
      <c r="BA45" s="182"/>
      <c r="BB45" s="182"/>
    </row>
    <row r="46" spans="1:54" ht="6" customHeight="1">
      <c r="A46" s="912" t="s">
        <v>819</v>
      </c>
      <c r="B46" s="913"/>
      <c r="C46" s="913"/>
      <c r="D46" s="913"/>
      <c r="E46" s="913"/>
      <c r="F46" s="913"/>
      <c r="G46" s="913"/>
      <c r="H46" s="913"/>
      <c r="I46" s="913"/>
      <c r="J46" s="913"/>
      <c r="K46" s="913"/>
      <c r="L46" s="913"/>
      <c r="M46" s="913"/>
      <c r="N46" s="913"/>
      <c r="O46" s="913"/>
      <c r="P46" s="913"/>
      <c r="Q46" s="913"/>
      <c r="R46" s="913"/>
      <c r="S46" s="913"/>
      <c r="T46" s="913"/>
      <c r="U46" s="913"/>
      <c r="V46" s="913"/>
      <c r="W46" s="913"/>
      <c r="X46" s="913"/>
      <c r="Y46" s="913"/>
      <c r="Z46" s="627"/>
      <c r="AA46" s="627"/>
      <c r="AB46" s="627"/>
      <c r="AC46" s="627"/>
      <c r="AD46" s="929"/>
      <c r="AE46" s="929"/>
      <c r="AF46" s="929"/>
      <c r="AG46" s="929"/>
      <c r="AH46" s="929"/>
      <c r="AI46" s="930"/>
      <c r="AJ46" s="930"/>
      <c r="AK46" s="930"/>
      <c r="AL46" s="930"/>
      <c r="AM46" s="935"/>
      <c r="AN46" s="935"/>
      <c r="AO46" s="935"/>
      <c r="AP46" s="935"/>
      <c r="AQ46" s="935"/>
      <c r="AR46" s="935"/>
      <c r="AS46" s="935"/>
      <c r="AT46" s="935"/>
      <c r="AU46" s="935"/>
      <c r="AV46" s="935"/>
      <c r="AW46" s="935"/>
      <c r="AX46" s="180"/>
      <c r="AY46" s="180"/>
      <c r="AZ46" s="180"/>
      <c r="BA46" s="180"/>
      <c r="BB46" s="180"/>
    </row>
    <row r="47" spans="1:54" ht="6" customHeight="1">
      <c r="A47" s="913"/>
      <c r="B47" s="913"/>
      <c r="C47" s="913"/>
      <c r="D47" s="913"/>
      <c r="E47" s="913"/>
      <c r="F47" s="913"/>
      <c r="G47" s="913"/>
      <c r="H47" s="913"/>
      <c r="I47" s="913"/>
      <c r="J47" s="913"/>
      <c r="K47" s="913"/>
      <c r="L47" s="913"/>
      <c r="M47" s="913"/>
      <c r="N47" s="913"/>
      <c r="O47" s="913"/>
      <c r="P47" s="913"/>
      <c r="Q47" s="913"/>
      <c r="R47" s="913"/>
      <c r="S47" s="913"/>
      <c r="T47" s="913"/>
      <c r="U47" s="913"/>
      <c r="V47" s="913"/>
      <c r="W47" s="913"/>
      <c r="X47" s="913"/>
      <c r="Y47" s="913"/>
      <c r="Z47" s="627"/>
      <c r="AA47" s="627"/>
      <c r="AB47" s="627"/>
      <c r="AC47" s="627"/>
      <c r="AD47" s="929"/>
      <c r="AE47" s="929"/>
      <c r="AF47" s="929"/>
      <c r="AG47" s="929"/>
      <c r="AH47" s="929"/>
      <c r="AI47" s="930"/>
      <c r="AJ47" s="930"/>
      <c r="AK47" s="930"/>
      <c r="AL47" s="930"/>
      <c r="AM47" s="738"/>
      <c r="AN47" s="738"/>
      <c r="AO47" s="738"/>
      <c r="AP47" s="738"/>
      <c r="AQ47" s="738"/>
      <c r="AR47" s="738"/>
      <c r="AS47" s="738"/>
      <c r="AT47" s="738"/>
      <c r="AU47" s="738"/>
      <c r="AV47" s="738"/>
      <c r="AW47" s="738"/>
      <c r="AX47" s="738"/>
      <c r="AY47" s="738"/>
      <c r="AZ47" s="738"/>
      <c r="BA47" s="738"/>
      <c r="BB47" s="738"/>
    </row>
    <row r="48" spans="1:54" ht="6" customHeight="1">
      <c r="A48" s="913"/>
      <c r="B48" s="913"/>
      <c r="C48" s="913"/>
      <c r="D48" s="913"/>
      <c r="E48" s="913"/>
      <c r="F48" s="913"/>
      <c r="G48" s="913"/>
      <c r="H48" s="913"/>
      <c r="I48" s="913"/>
      <c r="J48" s="913"/>
      <c r="K48" s="913"/>
      <c r="L48" s="913"/>
      <c r="M48" s="913"/>
      <c r="N48" s="913"/>
      <c r="O48" s="913"/>
      <c r="P48" s="913"/>
      <c r="Q48" s="913"/>
      <c r="R48" s="913"/>
      <c r="S48" s="913"/>
      <c r="T48" s="913"/>
      <c r="U48" s="913"/>
      <c r="V48" s="913"/>
      <c r="W48" s="913"/>
      <c r="X48" s="913"/>
      <c r="Y48" s="913"/>
      <c r="Z48" s="627"/>
      <c r="AA48" s="627"/>
      <c r="AB48" s="627"/>
      <c r="AC48" s="627"/>
      <c r="AD48" s="929"/>
      <c r="AE48" s="929"/>
      <c r="AF48" s="929"/>
      <c r="AG48" s="929"/>
      <c r="AH48" s="929"/>
      <c r="AI48" s="930" t="s">
        <v>820</v>
      </c>
      <c r="AJ48" s="930"/>
      <c r="AK48" s="930"/>
      <c r="AL48" s="930"/>
      <c r="AM48" s="738"/>
      <c r="AN48" s="738"/>
      <c r="AO48" s="738"/>
      <c r="AP48" s="738"/>
      <c r="AQ48" s="738"/>
      <c r="AR48" s="738"/>
      <c r="AS48" s="738"/>
      <c r="AT48" s="738"/>
      <c r="AU48" s="738"/>
      <c r="AV48" s="738"/>
      <c r="AW48" s="738"/>
      <c r="AX48" s="738"/>
      <c r="AY48" s="738"/>
      <c r="AZ48" s="738"/>
      <c r="BA48" s="738"/>
      <c r="BB48" s="738"/>
    </row>
    <row r="49" spans="1:54" ht="6" customHeight="1">
      <c r="A49" s="912" t="s">
        <v>821</v>
      </c>
      <c r="B49" s="913"/>
      <c r="C49" s="913"/>
      <c r="D49" s="913"/>
      <c r="E49" s="913"/>
      <c r="F49" s="913"/>
      <c r="G49" s="913"/>
      <c r="H49" s="913"/>
      <c r="I49" s="913"/>
      <c r="J49" s="913"/>
      <c r="K49" s="913"/>
      <c r="L49" s="913"/>
      <c r="M49" s="913"/>
      <c r="N49" s="913"/>
      <c r="O49" s="913"/>
      <c r="P49" s="913"/>
      <c r="Q49" s="913"/>
      <c r="R49" s="913"/>
      <c r="S49" s="913"/>
      <c r="T49" s="913"/>
      <c r="U49" s="913"/>
      <c r="V49" s="913"/>
      <c r="W49" s="913"/>
      <c r="X49" s="913"/>
      <c r="Y49" s="913"/>
      <c r="Z49" s="627"/>
      <c r="AA49" s="627"/>
      <c r="AB49" s="627"/>
      <c r="AC49" s="627"/>
      <c r="AD49" s="929"/>
      <c r="AE49" s="929"/>
      <c r="AF49" s="929"/>
      <c r="AG49" s="929"/>
      <c r="AH49" s="929"/>
      <c r="AI49" s="930"/>
      <c r="AJ49" s="930"/>
      <c r="AK49" s="930"/>
      <c r="AL49" s="930"/>
      <c r="AM49" s="939">
        <f>(10000000*IF('02.弁済業務保証金分担金納付書'!K35 &lt;&gt; "", '02.弁済業務保証金分担金納付書'!K35, 0))+(5000000*IF('02.弁済業務保証金分担金納付書'!K37 &lt;&gt; "",'02.弁済業務保証金分担金納付書'!K37, 0))</f>
        <v>10000000</v>
      </c>
      <c r="AN49" s="940"/>
      <c r="AO49" s="940"/>
      <c r="AP49" s="940"/>
      <c r="AQ49" s="940"/>
      <c r="AR49" s="940"/>
      <c r="AS49" s="940"/>
      <c r="AT49" s="940"/>
      <c r="AU49" s="940"/>
      <c r="AV49" s="940"/>
      <c r="AW49" s="940"/>
      <c r="AX49" s="738" t="s">
        <v>822</v>
      </c>
      <c r="AY49" s="180"/>
      <c r="AZ49" s="180"/>
      <c r="BA49" s="180"/>
      <c r="BB49" s="180"/>
    </row>
    <row r="50" spans="1:54" ht="6" customHeight="1">
      <c r="A50" s="913"/>
      <c r="B50" s="913"/>
      <c r="C50" s="913"/>
      <c r="D50" s="913"/>
      <c r="E50" s="913"/>
      <c r="F50" s="913"/>
      <c r="G50" s="913"/>
      <c r="H50" s="913"/>
      <c r="I50" s="913"/>
      <c r="J50" s="913"/>
      <c r="K50" s="913"/>
      <c r="L50" s="913"/>
      <c r="M50" s="913"/>
      <c r="N50" s="913"/>
      <c r="O50" s="913"/>
      <c r="P50" s="913"/>
      <c r="Q50" s="913"/>
      <c r="R50" s="913"/>
      <c r="S50" s="913"/>
      <c r="T50" s="913"/>
      <c r="U50" s="913"/>
      <c r="V50" s="913"/>
      <c r="W50" s="913"/>
      <c r="X50" s="913"/>
      <c r="Y50" s="913"/>
      <c r="Z50" s="627"/>
      <c r="AA50" s="627"/>
      <c r="AB50" s="627"/>
      <c r="AC50" s="627"/>
      <c r="AD50" s="929"/>
      <c r="AE50" s="929"/>
      <c r="AF50" s="929"/>
      <c r="AG50" s="929"/>
      <c r="AH50" s="929"/>
      <c r="AI50" s="930"/>
      <c r="AJ50" s="930"/>
      <c r="AK50" s="930"/>
      <c r="AL50" s="930"/>
      <c r="AM50" s="940"/>
      <c r="AN50" s="940"/>
      <c r="AO50" s="940"/>
      <c r="AP50" s="940"/>
      <c r="AQ50" s="940"/>
      <c r="AR50" s="940"/>
      <c r="AS50" s="940"/>
      <c r="AT50" s="940"/>
      <c r="AU50" s="940"/>
      <c r="AV50" s="940"/>
      <c r="AW50" s="940"/>
      <c r="AX50" s="889"/>
      <c r="AY50" s="180"/>
      <c r="AZ50" s="180"/>
      <c r="BA50" s="180"/>
      <c r="BB50" s="180"/>
    </row>
    <row r="51" spans="1:54" ht="6" customHeight="1">
      <c r="A51" s="913"/>
      <c r="B51" s="913"/>
      <c r="C51" s="913"/>
      <c r="D51" s="913"/>
      <c r="E51" s="913"/>
      <c r="F51" s="913"/>
      <c r="G51" s="913"/>
      <c r="H51" s="913"/>
      <c r="I51" s="913"/>
      <c r="J51" s="913"/>
      <c r="K51" s="913"/>
      <c r="L51" s="913"/>
      <c r="M51" s="913"/>
      <c r="N51" s="913"/>
      <c r="O51" s="913"/>
      <c r="P51" s="913"/>
      <c r="Q51" s="913"/>
      <c r="R51" s="913"/>
      <c r="S51" s="913"/>
      <c r="T51" s="913"/>
      <c r="U51" s="913"/>
      <c r="V51" s="913"/>
      <c r="W51" s="913"/>
      <c r="X51" s="913"/>
      <c r="Y51" s="913"/>
      <c r="Z51" s="627"/>
      <c r="AA51" s="627"/>
      <c r="AB51" s="627"/>
      <c r="AC51" s="627"/>
      <c r="AD51" s="929"/>
      <c r="AE51" s="929"/>
      <c r="AF51" s="929"/>
      <c r="AG51" s="929"/>
      <c r="AH51" s="929"/>
      <c r="AI51" s="930"/>
      <c r="AJ51" s="930"/>
      <c r="AK51" s="930"/>
      <c r="AL51" s="930"/>
      <c r="AM51" s="738"/>
      <c r="AN51" s="738"/>
      <c r="AO51" s="738"/>
      <c r="AP51" s="738"/>
      <c r="AQ51" s="738"/>
      <c r="AR51" s="738"/>
      <c r="AS51" s="738"/>
      <c r="AT51" s="738"/>
      <c r="AU51" s="738"/>
      <c r="AV51" s="738"/>
      <c r="AW51" s="738"/>
      <c r="AX51" s="738"/>
      <c r="AY51" s="738"/>
      <c r="AZ51" s="738"/>
      <c r="BA51" s="738"/>
      <c r="BB51" s="738"/>
    </row>
    <row r="52" spans="1:54" ht="6" customHeight="1">
      <c r="A52" s="912" t="s">
        <v>823</v>
      </c>
      <c r="B52" s="913"/>
      <c r="C52" s="913"/>
      <c r="D52" s="913"/>
      <c r="E52" s="913"/>
      <c r="F52" s="913"/>
      <c r="G52" s="913"/>
      <c r="H52" s="913"/>
      <c r="I52" s="913"/>
      <c r="J52" s="913"/>
      <c r="K52" s="913"/>
      <c r="L52" s="913"/>
      <c r="M52" s="913"/>
      <c r="N52" s="913"/>
      <c r="O52" s="913"/>
      <c r="P52" s="913"/>
      <c r="Q52" s="913"/>
      <c r="R52" s="913"/>
      <c r="S52" s="913"/>
      <c r="T52" s="913"/>
      <c r="U52" s="913"/>
      <c r="V52" s="913"/>
      <c r="W52" s="913"/>
      <c r="X52" s="913"/>
      <c r="Y52" s="913"/>
      <c r="Z52" s="627"/>
      <c r="AA52" s="627"/>
      <c r="AB52" s="627"/>
      <c r="AC52" s="627"/>
      <c r="AD52" s="738"/>
      <c r="AE52" s="738"/>
      <c r="AF52" s="738"/>
      <c r="AG52" s="738"/>
      <c r="AH52" s="738"/>
      <c r="AI52" s="738"/>
      <c r="AJ52" s="738"/>
      <c r="AK52" s="738"/>
      <c r="AL52" s="738"/>
      <c r="AM52" s="738"/>
      <c r="AN52" s="738"/>
      <c r="AO52" s="738"/>
      <c r="AP52" s="738"/>
      <c r="AQ52" s="738"/>
      <c r="AR52" s="738"/>
      <c r="AS52" s="738"/>
      <c r="AT52" s="738"/>
      <c r="AU52" s="738"/>
      <c r="AV52" s="738"/>
      <c r="AW52" s="738"/>
      <c r="AX52" s="738"/>
      <c r="AY52" s="738"/>
      <c r="AZ52" s="738"/>
      <c r="BA52" s="738"/>
      <c r="BB52" s="738"/>
    </row>
    <row r="53" spans="1:54" ht="6" customHeight="1">
      <c r="A53" s="913"/>
      <c r="B53" s="913"/>
      <c r="C53" s="913"/>
      <c r="D53" s="913"/>
      <c r="E53" s="913"/>
      <c r="F53" s="913"/>
      <c r="G53" s="913"/>
      <c r="H53" s="913"/>
      <c r="I53" s="913"/>
      <c r="J53" s="913"/>
      <c r="K53" s="913"/>
      <c r="L53" s="913"/>
      <c r="M53" s="913"/>
      <c r="N53" s="913"/>
      <c r="O53" s="913"/>
      <c r="P53" s="913"/>
      <c r="Q53" s="913"/>
      <c r="R53" s="913"/>
      <c r="S53" s="913"/>
      <c r="T53" s="913"/>
      <c r="U53" s="913"/>
      <c r="V53" s="913"/>
      <c r="W53" s="913"/>
      <c r="X53" s="913"/>
      <c r="Y53" s="913"/>
      <c r="Z53" s="627"/>
      <c r="AA53" s="627"/>
      <c r="AB53" s="627"/>
      <c r="AC53" s="627"/>
      <c r="AD53" s="738"/>
      <c r="AE53" s="738"/>
      <c r="AF53" s="738"/>
      <c r="AG53" s="738"/>
      <c r="AH53" s="738"/>
      <c r="AI53" s="738"/>
      <c r="AJ53" s="738"/>
      <c r="AK53" s="738"/>
      <c r="AL53" s="738"/>
      <c r="AM53" s="738"/>
      <c r="AN53" s="738"/>
      <c r="AO53" s="738"/>
      <c r="AP53" s="738"/>
      <c r="AQ53" s="738"/>
      <c r="AR53" s="738"/>
      <c r="AS53" s="738"/>
      <c r="AT53" s="738"/>
      <c r="AU53" s="738"/>
      <c r="AV53" s="738"/>
      <c r="AW53" s="738"/>
      <c r="AX53" s="738"/>
      <c r="AY53" s="738"/>
      <c r="AZ53" s="738"/>
      <c r="BA53" s="738"/>
      <c r="BB53" s="738"/>
    </row>
    <row r="54" spans="1:54" ht="6" customHeight="1">
      <c r="A54" s="913"/>
      <c r="B54" s="913"/>
      <c r="C54" s="913"/>
      <c r="D54" s="913"/>
      <c r="E54" s="913"/>
      <c r="F54" s="913"/>
      <c r="G54" s="913"/>
      <c r="H54" s="913"/>
      <c r="I54" s="913"/>
      <c r="J54" s="913"/>
      <c r="K54" s="913"/>
      <c r="L54" s="913"/>
      <c r="M54" s="913"/>
      <c r="N54" s="913"/>
      <c r="O54" s="913"/>
      <c r="P54" s="913"/>
      <c r="Q54" s="913"/>
      <c r="R54" s="913"/>
      <c r="S54" s="913"/>
      <c r="T54" s="913"/>
      <c r="U54" s="913"/>
      <c r="V54" s="913"/>
      <c r="W54" s="913"/>
      <c r="X54" s="913"/>
      <c r="Y54" s="913"/>
      <c r="Z54" s="627"/>
      <c r="AA54" s="627"/>
      <c r="AB54" s="627"/>
      <c r="AC54" s="627"/>
      <c r="AD54" s="929" t="s">
        <v>824</v>
      </c>
      <c r="AE54" s="929"/>
      <c r="AF54" s="929"/>
      <c r="AG54" s="929"/>
      <c r="AH54" s="929"/>
      <c r="AI54" s="930" t="s">
        <v>809</v>
      </c>
      <c r="AJ54" s="930"/>
      <c r="AK54" s="930"/>
      <c r="AL54" s="930"/>
      <c r="AM54" s="941"/>
      <c r="AN54" s="941"/>
      <c r="AO54" s="941"/>
      <c r="AP54" s="941"/>
      <c r="AQ54" s="941"/>
      <c r="AR54" s="941"/>
      <c r="AS54" s="941"/>
      <c r="AT54" s="941"/>
      <c r="AU54" s="941"/>
      <c r="AV54" s="941"/>
      <c r="AW54" s="941"/>
      <c r="AX54" s="941"/>
      <c r="AY54" s="941"/>
      <c r="AZ54" s="941"/>
      <c r="BA54" s="941"/>
      <c r="BB54" s="941"/>
    </row>
    <row r="55" spans="1:54" ht="6" customHeight="1">
      <c r="A55" s="914" t="s">
        <v>825</v>
      </c>
      <c r="B55" s="914"/>
      <c r="C55" s="914"/>
      <c r="D55" s="914"/>
      <c r="E55" s="914"/>
      <c r="F55" s="914"/>
      <c r="G55" s="914"/>
      <c r="H55" s="914"/>
      <c r="I55" s="914"/>
      <c r="J55" s="914"/>
      <c r="K55" s="914"/>
      <c r="L55" s="914"/>
      <c r="M55" s="914"/>
      <c r="N55" s="914"/>
      <c r="O55" s="914"/>
      <c r="P55" s="914"/>
      <c r="Q55" s="914"/>
      <c r="R55" s="914"/>
      <c r="S55" s="914"/>
      <c r="T55" s="914"/>
      <c r="U55" s="914"/>
      <c r="V55" s="914"/>
      <c r="W55" s="914"/>
      <c r="X55" s="914"/>
      <c r="Y55" s="914"/>
      <c r="Z55" s="627"/>
      <c r="AA55" s="627"/>
      <c r="AB55" s="627"/>
      <c r="AC55" s="627"/>
      <c r="AD55" s="929"/>
      <c r="AE55" s="929"/>
      <c r="AF55" s="929"/>
      <c r="AG55" s="929"/>
      <c r="AH55" s="929"/>
      <c r="AI55" s="930"/>
      <c r="AJ55" s="930"/>
      <c r="AK55" s="930"/>
      <c r="AL55" s="930"/>
      <c r="AM55" s="941"/>
      <c r="AN55" s="941"/>
      <c r="AO55" s="941"/>
      <c r="AP55" s="941"/>
      <c r="AQ55" s="941"/>
      <c r="AR55" s="941"/>
      <c r="AS55" s="941"/>
      <c r="AT55" s="941"/>
      <c r="AU55" s="941"/>
      <c r="AV55" s="941"/>
      <c r="AW55" s="941"/>
      <c r="AX55" s="941"/>
      <c r="AY55" s="941"/>
      <c r="AZ55" s="941"/>
      <c r="BA55" s="941"/>
      <c r="BB55" s="941"/>
    </row>
    <row r="56" spans="1:54" ht="6" customHeight="1">
      <c r="A56" s="914"/>
      <c r="B56" s="914"/>
      <c r="C56" s="914"/>
      <c r="D56" s="914"/>
      <c r="E56" s="914"/>
      <c r="F56" s="914"/>
      <c r="G56" s="914"/>
      <c r="H56" s="914"/>
      <c r="I56" s="914"/>
      <c r="J56" s="914"/>
      <c r="K56" s="914"/>
      <c r="L56" s="914"/>
      <c r="M56" s="914"/>
      <c r="N56" s="914"/>
      <c r="O56" s="914"/>
      <c r="P56" s="914"/>
      <c r="Q56" s="914"/>
      <c r="R56" s="914"/>
      <c r="S56" s="914"/>
      <c r="T56" s="914"/>
      <c r="U56" s="914"/>
      <c r="V56" s="914"/>
      <c r="W56" s="914"/>
      <c r="X56" s="914"/>
      <c r="Y56" s="914"/>
      <c r="Z56" s="627"/>
      <c r="AA56" s="627"/>
      <c r="AB56" s="627"/>
      <c r="AC56" s="627"/>
      <c r="AD56" s="929"/>
      <c r="AE56" s="929"/>
      <c r="AF56" s="929"/>
      <c r="AG56" s="929"/>
      <c r="AH56" s="929"/>
      <c r="AI56" s="930"/>
      <c r="AJ56" s="930"/>
      <c r="AK56" s="930"/>
      <c r="AL56" s="930"/>
      <c r="AM56" s="941"/>
      <c r="AN56" s="941"/>
      <c r="AO56" s="941"/>
      <c r="AP56" s="941"/>
      <c r="AQ56" s="941"/>
      <c r="AR56" s="941"/>
      <c r="AS56" s="941"/>
      <c r="AT56" s="941"/>
      <c r="AU56" s="941"/>
      <c r="AV56" s="941"/>
      <c r="AW56" s="941"/>
      <c r="AX56" s="941"/>
      <c r="AY56" s="941"/>
      <c r="AZ56" s="941"/>
      <c r="BA56" s="941"/>
      <c r="BB56" s="941"/>
    </row>
    <row r="57" spans="1:54" ht="6" customHeight="1">
      <c r="A57" s="914"/>
      <c r="B57" s="914"/>
      <c r="C57" s="914"/>
      <c r="D57" s="914"/>
      <c r="E57" s="914"/>
      <c r="F57" s="914"/>
      <c r="G57" s="914"/>
      <c r="H57" s="914"/>
      <c r="I57" s="914"/>
      <c r="J57" s="914"/>
      <c r="K57" s="914"/>
      <c r="L57" s="914"/>
      <c r="M57" s="914"/>
      <c r="N57" s="914"/>
      <c r="O57" s="914"/>
      <c r="P57" s="914"/>
      <c r="Q57" s="914"/>
      <c r="R57" s="914"/>
      <c r="S57" s="914"/>
      <c r="T57" s="914"/>
      <c r="U57" s="914"/>
      <c r="V57" s="914"/>
      <c r="W57" s="914"/>
      <c r="X57" s="914"/>
      <c r="Y57" s="914"/>
      <c r="Z57" s="627"/>
      <c r="AA57" s="627"/>
      <c r="AB57" s="627"/>
      <c r="AC57" s="627"/>
      <c r="AD57" s="929"/>
      <c r="AE57" s="929"/>
      <c r="AF57" s="929"/>
      <c r="AG57" s="929"/>
      <c r="AH57" s="929"/>
      <c r="AI57" s="930"/>
      <c r="AJ57" s="930"/>
      <c r="AK57" s="930"/>
      <c r="AL57" s="930"/>
      <c r="AM57" s="941"/>
      <c r="AN57" s="941"/>
      <c r="AO57" s="941"/>
      <c r="AP57" s="941"/>
      <c r="AQ57" s="941"/>
      <c r="AR57" s="941"/>
      <c r="AS57" s="941"/>
      <c r="AT57" s="941"/>
      <c r="AU57" s="941"/>
      <c r="AV57" s="941"/>
      <c r="AW57" s="941"/>
      <c r="AX57" s="941"/>
      <c r="AY57" s="941"/>
      <c r="AZ57" s="941"/>
      <c r="BA57" s="941"/>
      <c r="BB57" s="941"/>
    </row>
    <row r="58" spans="1:54" ht="6" customHeight="1">
      <c r="A58" s="912" t="s">
        <v>826</v>
      </c>
      <c r="B58" s="912"/>
      <c r="C58" s="912"/>
      <c r="D58" s="912"/>
      <c r="E58" s="912"/>
      <c r="F58" s="912"/>
      <c r="G58" s="912"/>
      <c r="H58" s="912"/>
      <c r="I58" s="912"/>
      <c r="J58" s="912"/>
      <c r="K58" s="912"/>
      <c r="L58" s="912"/>
      <c r="M58" s="912"/>
      <c r="N58" s="912"/>
      <c r="O58" s="912"/>
      <c r="P58" s="912"/>
      <c r="Q58" s="912"/>
      <c r="R58" s="912"/>
      <c r="S58" s="912"/>
      <c r="T58" s="912"/>
      <c r="U58" s="912"/>
      <c r="V58" s="912"/>
      <c r="W58" s="912"/>
      <c r="X58" s="912"/>
      <c r="Y58" s="912"/>
      <c r="Z58" s="627"/>
      <c r="AA58" s="627"/>
      <c r="AB58" s="627"/>
      <c r="AC58" s="627"/>
      <c r="AD58" s="929"/>
      <c r="AE58" s="929"/>
      <c r="AF58" s="929"/>
      <c r="AG58" s="929"/>
      <c r="AH58" s="929"/>
      <c r="AI58" s="930" t="s">
        <v>811</v>
      </c>
      <c r="AJ58" s="930"/>
      <c r="AK58" s="930"/>
      <c r="AL58" s="930"/>
      <c r="AM58" s="931"/>
      <c r="AN58" s="931"/>
      <c r="AO58" s="931"/>
      <c r="AP58" s="931"/>
      <c r="AQ58" s="931"/>
      <c r="AR58" s="931"/>
      <c r="AS58" s="931"/>
      <c r="AT58" s="931"/>
      <c r="AU58" s="931"/>
      <c r="AV58" s="931"/>
      <c r="AW58" s="931"/>
      <c r="AX58" s="931"/>
      <c r="AY58" s="931"/>
      <c r="AZ58" s="931"/>
      <c r="BA58" s="931"/>
      <c r="BB58" s="931"/>
    </row>
    <row r="59" spans="1:54" ht="6" customHeight="1">
      <c r="A59" s="912"/>
      <c r="B59" s="912"/>
      <c r="C59" s="912"/>
      <c r="D59" s="912"/>
      <c r="E59" s="912"/>
      <c r="F59" s="912"/>
      <c r="G59" s="912"/>
      <c r="H59" s="912"/>
      <c r="I59" s="912"/>
      <c r="J59" s="912"/>
      <c r="K59" s="912"/>
      <c r="L59" s="912"/>
      <c r="M59" s="912"/>
      <c r="N59" s="912"/>
      <c r="O59" s="912"/>
      <c r="P59" s="912"/>
      <c r="Q59" s="912"/>
      <c r="R59" s="912"/>
      <c r="S59" s="912"/>
      <c r="T59" s="912"/>
      <c r="U59" s="912"/>
      <c r="V59" s="912"/>
      <c r="W59" s="912"/>
      <c r="X59" s="912"/>
      <c r="Y59" s="912"/>
      <c r="Z59" s="627"/>
      <c r="AA59" s="627"/>
      <c r="AB59" s="627"/>
      <c r="AC59" s="627"/>
      <c r="AD59" s="929"/>
      <c r="AE59" s="929"/>
      <c r="AF59" s="929"/>
      <c r="AG59" s="929"/>
      <c r="AH59" s="929"/>
      <c r="AI59" s="930"/>
      <c r="AJ59" s="930"/>
      <c r="AK59" s="930"/>
      <c r="AL59" s="930"/>
      <c r="AM59" s="931"/>
      <c r="AN59" s="931"/>
      <c r="AO59" s="931"/>
      <c r="AP59" s="931"/>
      <c r="AQ59" s="931"/>
      <c r="AR59" s="931"/>
      <c r="AS59" s="931"/>
      <c r="AT59" s="931"/>
      <c r="AU59" s="931"/>
      <c r="AV59" s="931"/>
      <c r="AW59" s="931"/>
      <c r="AX59" s="931"/>
      <c r="AY59" s="931"/>
      <c r="AZ59" s="931"/>
      <c r="BA59" s="931"/>
      <c r="BB59" s="931"/>
    </row>
    <row r="60" spans="1:54" ht="6" customHeight="1">
      <c r="A60" s="912"/>
      <c r="B60" s="912"/>
      <c r="C60" s="912"/>
      <c r="D60" s="912"/>
      <c r="E60" s="912"/>
      <c r="F60" s="912"/>
      <c r="G60" s="912"/>
      <c r="H60" s="912"/>
      <c r="I60" s="912"/>
      <c r="J60" s="912"/>
      <c r="K60" s="912"/>
      <c r="L60" s="912"/>
      <c r="M60" s="912"/>
      <c r="N60" s="912"/>
      <c r="O60" s="912"/>
      <c r="P60" s="912"/>
      <c r="Q60" s="912"/>
      <c r="R60" s="912"/>
      <c r="S60" s="912"/>
      <c r="T60" s="912"/>
      <c r="U60" s="912"/>
      <c r="V60" s="912"/>
      <c r="W60" s="912"/>
      <c r="X60" s="912"/>
      <c r="Y60" s="912"/>
      <c r="Z60" s="627"/>
      <c r="AA60" s="627"/>
      <c r="AB60" s="627"/>
      <c r="AC60" s="627"/>
      <c r="AD60" s="929"/>
      <c r="AE60" s="929"/>
      <c r="AF60" s="929"/>
      <c r="AG60" s="929"/>
      <c r="AH60" s="929"/>
      <c r="AI60" s="930"/>
      <c r="AJ60" s="930"/>
      <c r="AK60" s="930"/>
      <c r="AL60" s="930"/>
      <c r="AM60" s="931"/>
      <c r="AN60" s="931"/>
      <c r="AO60" s="931"/>
      <c r="AP60" s="931"/>
      <c r="AQ60" s="931"/>
      <c r="AR60" s="931"/>
      <c r="AS60" s="931"/>
      <c r="AT60" s="931"/>
      <c r="AU60" s="931"/>
      <c r="AV60" s="931"/>
      <c r="AW60" s="931"/>
      <c r="AX60" s="931"/>
      <c r="AY60" s="931"/>
      <c r="AZ60" s="931"/>
      <c r="BA60" s="931"/>
      <c r="BB60" s="931"/>
    </row>
    <row r="61" spans="1:54" ht="6" customHeight="1">
      <c r="A61" s="912" t="s">
        <v>827</v>
      </c>
      <c r="B61" s="913"/>
      <c r="C61" s="913"/>
      <c r="D61" s="913"/>
      <c r="E61" s="913"/>
      <c r="F61" s="913"/>
      <c r="G61" s="913"/>
      <c r="H61" s="913"/>
      <c r="I61" s="913"/>
      <c r="J61" s="913"/>
      <c r="K61" s="913"/>
      <c r="L61" s="913"/>
      <c r="M61" s="913"/>
      <c r="N61" s="913"/>
      <c r="O61" s="913"/>
      <c r="P61" s="913"/>
      <c r="Q61" s="913"/>
      <c r="R61" s="913"/>
      <c r="S61" s="913"/>
      <c r="T61" s="913"/>
      <c r="U61" s="913"/>
      <c r="V61" s="913"/>
      <c r="W61" s="913"/>
      <c r="X61" s="913"/>
      <c r="Y61" s="913"/>
      <c r="Z61" s="627"/>
      <c r="AA61" s="627"/>
      <c r="AB61" s="627"/>
      <c r="AC61" s="627"/>
      <c r="AD61" s="929"/>
      <c r="AE61" s="929"/>
      <c r="AF61" s="929"/>
      <c r="AG61" s="929"/>
      <c r="AH61" s="929"/>
      <c r="AI61" s="930"/>
      <c r="AJ61" s="930"/>
      <c r="AK61" s="930"/>
      <c r="AL61" s="930"/>
      <c r="AM61" s="931"/>
      <c r="AN61" s="931"/>
      <c r="AO61" s="931"/>
      <c r="AP61" s="931"/>
      <c r="AQ61" s="931"/>
      <c r="AR61" s="931"/>
      <c r="AS61" s="931"/>
      <c r="AT61" s="931"/>
      <c r="AU61" s="931"/>
      <c r="AV61" s="931"/>
      <c r="AW61" s="931"/>
      <c r="AX61" s="931"/>
      <c r="AY61" s="931"/>
      <c r="AZ61" s="931"/>
      <c r="BA61" s="931"/>
      <c r="BB61" s="931"/>
    </row>
    <row r="62" spans="1:54" ht="6" customHeight="1">
      <c r="A62" s="913"/>
      <c r="B62" s="913"/>
      <c r="C62" s="913"/>
      <c r="D62" s="913"/>
      <c r="E62" s="913"/>
      <c r="F62" s="913"/>
      <c r="G62" s="913"/>
      <c r="H62" s="913"/>
      <c r="I62" s="913"/>
      <c r="J62" s="913"/>
      <c r="K62" s="913"/>
      <c r="L62" s="913"/>
      <c r="M62" s="913"/>
      <c r="N62" s="913"/>
      <c r="O62" s="913"/>
      <c r="P62" s="913"/>
      <c r="Q62" s="913"/>
      <c r="R62" s="913"/>
      <c r="S62" s="913"/>
      <c r="T62" s="913"/>
      <c r="U62" s="913"/>
      <c r="V62" s="913"/>
      <c r="W62" s="913"/>
      <c r="X62" s="913"/>
      <c r="Y62" s="913"/>
      <c r="Z62" s="627"/>
      <c r="AA62" s="627"/>
      <c r="AB62" s="627"/>
      <c r="AC62" s="627"/>
      <c r="AD62" s="929"/>
      <c r="AE62" s="929"/>
      <c r="AF62" s="929"/>
      <c r="AG62" s="929"/>
      <c r="AH62" s="929"/>
      <c r="AI62" s="930" t="s">
        <v>812</v>
      </c>
      <c r="AJ62" s="930"/>
      <c r="AK62" s="930"/>
      <c r="AL62" s="930"/>
      <c r="AM62" s="738"/>
      <c r="AN62" s="738"/>
      <c r="AO62" s="738"/>
      <c r="AP62" s="738"/>
      <c r="AQ62" s="738"/>
      <c r="AR62" s="738"/>
      <c r="AS62" s="738"/>
      <c r="AT62" s="738"/>
      <c r="AU62" s="738"/>
      <c r="AV62" s="738"/>
      <c r="AW62" s="738"/>
      <c r="AX62" s="738"/>
      <c r="AY62" s="738"/>
      <c r="AZ62" s="942" t="s">
        <v>828</v>
      </c>
      <c r="BA62" s="942"/>
      <c r="BB62" s="942"/>
    </row>
    <row r="63" spans="1:54" ht="6" customHeight="1">
      <c r="A63" s="913"/>
      <c r="B63" s="913"/>
      <c r="C63" s="913"/>
      <c r="D63" s="913"/>
      <c r="E63" s="913"/>
      <c r="F63" s="913"/>
      <c r="G63" s="913"/>
      <c r="H63" s="913"/>
      <c r="I63" s="913"/>
      <c r="J63" s="913"/>
      <c r="K63" s="913"/>
      <c r="L63" s="913"/>
      <c r="M63" s="913"/>
      <c r="N63" s="913"/>
      <c r="O63" s="913"/>
      <c r="P63" s="913"/>
      <c r="Q63" s="913"/>
      <c r="R63" s="913"/>
      <c r="S63" s="913"/>
      <c r="T63" s="913"/>
      <c r="U63" s="913"/>
      <c r="V63" s="913"/>
      <c r="W63" s="913"/>
      <c r="X63" s="913"/>
      <c r="Y63" s="913"/>
      <c r="Z63" s="627"/>
      <c r="AA63" s="627"/>
      <c r="AB63" s="627"/>
      <c r="AC63" s="627"/>
      <c r="AD63" s="929"/>
      <c r="AE63" s="929"/>
      <c r="AF63" s="929"/>
      <c r="AG63" s="929"/>
      <c r="AH63" s="929"/>
      <c r="AI63" s="930"/>
      <c r="AJ63" s="930"/>
      <c r="AK63" s="930"/>
      <c r="AL63" s="930"/>
      <c r="AM63" s="738"/>
      <c r="AN63" s="738"/>
      <c r="AO63" s="738"/>
      <c r="AP63" s="738"/>
      <c r="AQ63" s="738"/>
      <c r="AR63" s="738"/>
      <c r="AS63" s="738"/>
      <c r="AT63" s="738"/>
      <c r="AU63" s="738"/>
      <c r="AV63" s="738"/>
      <c r="AW63" s="738"/>
      <c r="AX63" s="738"/>
      <c r="AY63" s="738"/>
      <c r="AZ63" s="942"/>
      <c r="BA63" s="942"/>
      <c r="BB63" s="942"/>
    </row>
    <row r="64" spans="1:54" ht="6" customHeight="1">
      <c r="A64" s="912" t="s">
        <v>829</v>
      </c>
      <c r="B64" s="912"/>
      <c r="C64" s="912"/>
      <c r="D64" s="912"/>
      <c r="E64" s="912"/>
      <c r="F64" s="912"/>
      <c r="G64" s="912"/>
      <c r="H64" s="912"/>
      <c r="I64" s="912"/>
      <c r="J64" s="912"/>
      <c r="K64" s="912"/>
      <c r="L64" s="912"/>
      <c r="M64" s="912"/>
      <c r="N64" s="912"/>
      <c r="O64" s="912"/>
      <c r="P64" s="912"/>
      <c r="Q64" s="912"/>
      <c r="R64" s="912"/>
      <c r="S64" s="912"/>
      <c r="T64" s="912"/>
      <c r="U64" s="912"/>
      <c r="V64" s="912"/>
      <c r="W64" s="912"/>
      <c r="X64" s="912"/>
      <c r="Y64" s="912"/>
      <c r="Z64" s="627"/>
      <c r="AA64" s="627"/>
      <c r="AB64" s="627"/>
      <c r="AC64" s="627"/>
      <c r="AD64" s="929"/>
      <c r="AE64" s="929"/>
      <c r="AF64" s="929"/>
      <c r="AG64" s="929"/>
      <c r="AH64" s="929"/>
      <c r="AI64" s="930"/>
      <c r="AJ64" s="930"/>
      <c r="AK64" s="930"/>
      <c r="AL64" s="930"/>
      <c r="AM64" s="738"/>
      <c r="AN64" s="738"/>
      <c r="AO64" s="738"/>
      <c r="AP64" s="738"/>
      <c r="AQ64" s="738"/>
      <c r="AR64" s="738"/>
      <c r="AS64" s="738"/>
      <c r="AT64" s="738"/>
      <c r="AU64" s="738"/>
      <c r="AV64" s="738"/>
      <c r="AW64" s="738"/>
      <c r="AX64" s="738"/>
      <c r="AY64" s="738"/>
      <c r="AZ64" s="942"/>
      <c r="BA64" s="942"/>
      <c r="BB64" s="942"/>
    </row>
    <row r="65" spans="1:54" ht="6" customHeight="1">
      <c r="A65" s="912"/>
      <c r="B65" s="912"/>
      <c r="C65" s="912"/>
      <c r="D65" s="912"/>
      <c r="E65" s="912"/>
      <c r="F65" s="912"/>
      <c r="G65" s="912"/>
      <c r="H65" s="912"/>
      <c r="I65" s="912"/>
      <c r="J65" s="912"/>
      <c r="K65" s="912"/>
      <c r="L65" s="912"/>
      <c r="M65" s="912"/>
      <c r="N65" s="912"/>
      <c r="O65" s="912"/>
      <c r="P65" s="912"/>
      <c r="Q65" s="912"/>
      <c r="R65" s="912"/>
      <c r="S65" s="912"/>
      <c r="T65" s="912"/>
      <c r="U65" s="912"/>
      <c r="V65" s="912"/>
      <c r="W65" s="912"/>
      <c r="X65" s="912"/>
      <c r="Y65" s="912"/>
      <c r="Z65" s="627"/>
      <c r="AA65" s="627"/>
      <c r="AB65" s="627"/>
      <c r="AC65" s="627"/>
      <c r="AD65" s="929"/>
      <c r="AE65" s="929"/>
      <c r="AF65" s="929"/>
      <c r="AG65" s="929"/>
      <c r="AH65" s="929"/>
      <c r="AI65" s="930"/>
      <c r="AJ65" s="930"/>
      <c r="AK65" s="930"/>
      <c r="AL65" s="930"/>
      <c r="AM65" s="738"/>
      <c r="AN65" s="738"/>
      <c r="AO65" s="738"/>
      <c r="AP65" s="738"/>
      <c r="AQ65" s="738"/>
      <c r="AR65" s="738"/>
      <c r="AS65" s="738"/>
      <c r="AT65" s="738"/>
      <c r="AU65" s="738"/>
      <c r="AV65" s="738"/>
      <c r="AW65" s="738"/>
      <c r="AX65" s="738"/>
      <c r="AY65" s="738"/>
      <c r="AZ65" s="942"/>
      <c r="BA65" s="942"/>
      <c r="BB65" s="942"/>
    </row>
    <row r="66" spans="1:54" ht="6" customHeight="1">
      <c r="A66" s="912"/>
      <c r="B66" s="912"/>
      <c r="C66" s="912"/>
      <c r="D66" s="912"/>
      <c r="E66" s="912"/>
      <c r="F66" s="912"/>
      <c r="G66" s="912"/>
      <c r="H66" s="912"/>
      <c r="I66" s="912"/>
      <c r="J66" s="912"/>
      <c r="K66" s="912"/>
      <c r="L66" s="912"/>
      <c r="M66" s="912"/>
      <c r="N66" s="912"/>
      <c r="O66" s="912"/>
      <c r="P66" s="912"/>
      <c r="Q66" s="912"/>
      <c r="R66" s="912"/>
      <c r="S66" s="912"/>
      <c r="T66" s="912"/>
      <c r="U66" s="912"/>
      <c r="V66" s="912"/>
      <c r="W66" s="912"/>
      <c r="X66" s="912"/>
      <c r="Y66" s="912"/>
      <c r="Z66" s="627"/>
      <c r="AA66" s="627"/>
      <c r="AB66" s="627"/>
      <c r="AC66" s="627"/>
      <c r="AD66" s="929"/>
      <c r="AE66" s="929"/>
      <c r="AF66" s="929"/>
      <c r="AG66" s="929"/>
      <c r="AH66" s="929"/>
      <c r="AI66" s="930" t="s">
        <v>830</v>
      </c>
      <c r="AJ66" s="930"/>
      <c r="AK66" s="930"/>
      <c r="AL66" s="930"/>
      <c r="AM66" s="931"/>
      <c r="AN66" s="931"/>
      <c r="AO66" s="931"/>
      <c r="AP66" s="931"/>
      <c r="AQ66" s="931"/>
      <c r="AR66" s="931"/>
      <c r="AS66" s="931"/>
      <c r="AT66" s="931"/>
      <c r="AU66" s="931"/>
      <c r="AV66" s="931"/>
      <c r="AW66" s="931"/>
      <c r="AX66" s="931"/>
      <c r="AY66" s="931"/>
      <c r="AZ66" s="931"/>
      <c r="BA66" s="931"/>
      <c r="BB66" s="931"/>
    </row>
    <row r="67" spans="1:54" ht="6" customHeight="1">
      <c r="A67" s="912" t="s">
        <v>831</v>
      </c>
      <c r="B67" s="913"/>
      <c r="C67" s="913"/>
      <c r="D67" s="913"/>
      <c r="E67" s="913"/>
      <c r="F67" s="913"/>
      <c r="G67" s="913"/>
      <c r="H67" s="913"/>
      <c r="I67" s="913"/>
      <c r="J67" s="913"/>
      <c r="K67" s="913"/>
      <c r="L67" s="913"/>
      <c r="M67" s="913"/>
      <c r="N67" s="913"/>
      <c r="O67" s="913"/>
      <c r="P67" s="913"/>
      <c r="Q67" s="913"/>
      <c r="R67" s="913"/>
      <c r="S67" s="913"/>
      <c r="T67" s="913"/>
      <c r="U67" s="913"/>
      <c r="V67" s="913"/>
      <c r="W67" s="913"/>
      <c r="X67" s="913"/>
      <c r="Y67" s="913"/>
      <c r="Z67" s="627"/>
      <c r="AA67" s="627"/>
      <c r="AB67" s="627"/>
      <c r="AC67" s="627"/>
      <c r="AD67" s="929"/>
      <c r="AE67" s="929"/>
      <c r="AF67" s="929"/>
      <c r="AG67" s="929"/>
      <c r="AH67" s="929"/>
      <c r="AI67" s="930"/>
      <c r="AJ67" s="930"/>
      <c r="AK67" s="930"/>
      <c r="AL67" s="930"/>
      <c r="AM67" s="931"/>
      <c r="AN67" s="931"/>
      <c r="AO67" s="931"/>
      <c r="AP67" s="931"/>
      <c r="AQ67" s="931"/>
      <c r="AR67" s="931"/>
      <c r="AS67" s="931"/>
      <c r="AT67" s="931"/>
      <c r="AU67" s="931"/>
      <c r="AV67" s="931"/>
      <c r="AW67" s="931"/>
      <c r="AX67" s="931"/>
      <c r="AY67" s="931"/>
      <c r="AZ67" s="931"/>
      <c r="BA67" s="931"/>
      <c r="BB67" s="931"/>
    </row>
    <row r="68" spans="1:54" ht="6" customHeight="1">
      <c r="A68" s="913"/>
      <c r="B68" s="913"/>
      <c r="C68" s="913"/>
      <c r="D68" s="913"/>
      <c r="E68" s="913"/>
      <c r="F68" s="913"/>
      <c r="G68" s="913"/>
      <c r="H68" s="913"/>
      <c r="I68" s="913"/>
      <c r="J68" s="913"/>
      <c r="K68" s="913"/>
      <c r="L68" s="913"/>
      <c r="M68" s="913"/>
      <c r="N68" s="913"/>
      <c r="O68" s="913"/>
      <c r="P68" s="913"/>
      <c r="Q68" s="913"/>
      <c r="R68" s="913"/>
      <c r="S68" s="913"/>
      <c r="T68" s="913"/>
      <c r="U68" s="913"/>
      <c r="V68" s="913"/>
      <c r="W68" s="913"/>
      <c r="X68" s="913"/>
      <c r="Y68" s="913"/>
      <c r="Z68" s="627"/>
      <c r="AA68" s="627"/>
      <c r="AB68" s="627"/>
      <c r="AC68" s="627"/>
      <c r="AD68" s="929"/>
      <c r="AE68" s="929"/>
      <c r="AF68" s="929"/>
      <c r="AG68" s="929"/>
      <c r="AH68" s="929"/>
      <c r="AI68" s="930"/>
      <c r="AJ68" s="930"/>
      <c r="AK68" s="930"/>
      <c r="AL68" s="930"/>
      <c r="AM68" s="931"/>
      <c r="AN68" s="931"/>
      <c r="AO68" s="931"/>
      <c r="AP68" s="931"/>
      <c r="AQ68" s="931"/>
      <c r="AR68" s="931"/>
      <c r="AS68" s="931"/>
      <c r="AT68" s="931"/>
      <c r="AU68" s="931"/>
      <c r="AV68" s="931"/>
      <c r="AW68" s="931"/>
      <c r="AX68" s="931"/>
      <c r="AY68" s="931"/>
      <c r="AZ68" s="931"/>
      <c r="BA68" s="931"/>
      <c r="BB68" s="931"/>
    </row>
    <row r="69" spans="1:54" ht="6" customHeight="1">
      <c r="A69" s="913"/>
      <c r="B69" s="913"/>
      <c r="C69" s="913"/>
      <c r="D69" s="913"/>
      <c r="E69" s="913"/>
      <c r="F69" s="913"/>
      <c r="G69" s="913"/>
      <c r="H69" s="913"/>
      <c r="I69" s="913"/>
      <c r="J69" s="913"/>
      <c r="K69" s="913"/>
      <c r="L69" s="913"/>
      <c r="M69" s="913"/>
      <c r="N69" s="913"/>
      <c r="O69" s="913"/>
      <c r="P69" s="913"/>
      <c r="Q69" s="913"/>
      <c r="R69" s="913"/>
      <c r="S69" s="913"/>
      <c r="T69" s="913"/>
      <c r="U69" s="913"/>
      <c r="V69" s="913"/>
      <c r="W69" s="913"/>
      <c r="X69" s="913"/>
      <c r="Y69" s="913"/>
      <c r="Z69" s="627"/>
      <c r="AA69" s="627"/>
      <c r="AB69" s="627"/>
      <c r="AC69" s="627"/>
      <c r="AD69" s="929"/>
      <c r="AE69" s="929"/>
      <c r="AF69" s="929"/>
      <c r="AG69" s="929"/>
      <c r="AH69" s="929"/>
      <c r="AI69" s="930"/>
      <c r="AJ69" s="930"/>
      <c r="AK69" s="930"/>
      <c r="AL69" s="930"/>
      <c r="AM69" s="931"/>
      <c r="AN69" s="931"/>
      <c r="AO69" s="931"/>
      <c r="AP69" s="931"/>
      <c r="AQ69" s="931"/>
      <c r="AR69" s="931"/>
      <c r="AS69" s="931"/>
      <c r="AT69" s="931"/>
      <c r="AU69" s="931"/>
      <c r="AV69" s="931"/>
      <c r="AW69" s="931"/>
      <c r="AX69" s="931"/>
      <c r="AY69" s="931"/>
      <c r="AZ69" s="931"/>
      <c r="BA69" s="931"/>
      <c r="BB69" s="931"/>
    </row>
    <row r="70" spans="1:54" ht="6" customHeight="1">
      <c r="A70" s="912" t="s">
        <v>832</v>
      </c>
      <c r="B70" s="913"/>
      <c r="C70" s="913"/>
      <c r="D70" s="913"/>
      <c r="E70" s="913"/>
      <c r="F70" s="913"/>
      <c r="G70" s="913"/>
      <c r="H70" s="913"/>
      <c r="I70" s="913"/>
      <c r="J70" s="913"/>
      <c r="K70" s="913"/>
      <c r="L70" s="913"/>
      <c r="M70" s="913"/>
      <c r="N70" s="913"/>
      <c r="O70" s="913"/>
      <c r="P70" s="913"/>
      <c r="Q70" s="913"/>
      <c r="R70" s="913"/>
      <c r="S70" s="913"/>
      <c r="T70" s="913"/>
      <c r="U70" s="913"/>
      <c r="V70" s="913"/>
      <c r="W70" s="913"/>
      <c r="X70" s="913"/>
      <c r="Y70" s="913"/>
      <c r="Z70" s="627"/>
      <c r="AA70" s="627"/>
      <c r="AB70" s="627"/>
      <c r="AC70" s="627"/>
      <c r="AD70" s="929"/>
      <c r="AE70" s="929"/>
      <c r="AF70" s="929"/>
      <c r="AG70" s="929"/>
      <c r="AH70" s="929"/>
      <c r="AI70" s="930" t="s">
        <v>815</v>
      </c>
      <c r="AJ70" s="930"/>
      <c r="AK70" s="930"/>
      <c r="AL70" s="930"/>
      <c r="AM70" s="738"/>
      <c r="AN70" s="738"/>
      <c r="AO70" s="738"/>
      <c r="AP70" s="738"/>
      <c r="AQ70" s="738"/>
      <c r="AR70" s="738"/>
      <c r="AS70" s="738"/>
      <c r="AT70" s="738"/>
      <c r="AU70" s="738"/>
      <c r="AV70" s="738"/>
      <c r="AW70" s="738"/>
      <c r="AX70" s="738"/>
      <c r="AY70" s="738"/>
      <c r="AZ70" s="738"/>
      <c r="BA70" s="738"/>
      <c r="BB70" s="738"/>
    </row>
    <row r="71" spans="1:54" ht="6" customHeight="1">
      <c r="A71" s="913"/>
      <c r="B71" s="913"/>
      <c r="C71" s="913"/>
      <c r="D71" s="913"/>
      <c r="E71" s="913"/>
      <c r="F71" s="913"/>
      <c r="G71" s="913"/>
      <c r="H71" s="913"/>
      <c r="I71" s="913"/>
      <c r="J71" s="913"/>
      <c r="K71" s="913"/>
      <c r="L71" s="913"/>
      <c r="M71" s="913"/>
      <c r="N71" s="913"/>
      <c r="O71" s="913"/>
      <c r="P71" s="913"/>
      <c r="Q71" s="913"/>
      <c r="R71" s="913"/>
      <c r="S71" s="913"/>
      <c r="T71" s="913"/>
      <c r="U71" s="913"/>
      <c r="V71" s="913"/>
      <c r="W71" s="913"/>
      <c r="X71" s="913"/>
      <c r="Y71" s="913"/>
      <c r="Z71" s="627"/>
      <c r="AA71" s="627"/>
      <c r="AB71" s="627"/>
      <c r="AC71" s="627"/>
      <c r="AD71" s="929"/>
      <c r="AE71" s="929"/>
      <c r="AF71" s="929"/>
      <c r="AG71" s="929"/>
      <c r="AH71" s="929"/>
      <c r="AI71" s="930"/>
      <c r="AJ71" s="930"/>
      <c r="AK71" s="930"/>
      <c r="AL71" s="930"/>
      <c r="AM71" s="935"/>
      <c r="AN71" s="936"/>
      <c r="AO71" s="945"/>
      <c r="AP71" s="945"/>
      <c r="AQ71" s="914" t="s">
        <v>801</v>
      </c>
      <c r="AR71" s="938"/>
      <c r="AS71" s="937"/>
      <c r="AT71" s="914" t="s">
        <v>802</v>
      </c>
      <c r="AU71" s="938"/>
      <c r="AV71" s="937"/>
      <c r="AW71" s="914" t="s">
        <v>803</v>
      </c>
      <c r="AX71" s="914" t="s">
        <v>816</v>
      </c>
      <c r="AY71" s="180"/>
      <c r="AZ71" s="180"/>
      <c r="BA71" s="180"/>
      <c r="BB71" s="180"/>
    </row>
    <row r="72" spans="1:54" ht="6" customHeight="1">
      <c r="A72" s="913"/>
      <c r="B72" s="913"/>
      <c r="C72" s="913"/>
      <c r="D72" s="913"/>
      <c r="E72" s="913"/>
      <c r="F72" s="913"/>
      <c r="G72" s="913"/>
      <c r="H72" s="913"/>
      <c r="I72" s="913"/>
      <c r="J72" s="913"/>
      <c r="K72" s="913"/>
      <c r="L72" s="913"/>
      <c r="M72" s="913"/>
      <c r="N72" s="913"/>
      <c r="O72" s="913"/>
      <c r="P72" s="913"/>
      <c r="Q72" s="913"/>
      <c r="R72" s="913"/>
      <c r="S72" s="913"/>
      <c r="T72" s="913"/>
      <c r="U72" s="913"/>
      <c r="V72" s="913"/>
      <c r="W72" s="913"/>
      <c r="X72" s="913"/>
      <c r="Y72" s="913"/>
      <c r="Z72" s="627"/>
      <c r="AA72" s="627"/>
      <c r="AB72" s="627"/>
      <c r="AC72" s="627"/>
      <c r="AD72" s="929"/>
      <c r="AE72" s="929"/>
      <c r="AF72" s="929"/>
      <c r="AG72" s="929"/>
      <c r="AH72" s="929"/>
      <c r="AI72" s="930"/>
      <c r="AJ72" s="930"/>
      <c r="AK72" s="930"/>
      <c r="AL72" s="930"/>
      <c r="AM72" s="936"/>
      <c r="AN72" s="936"/>
      <c r="AO72" s="945"/>
      <c r="AP72" s="945"/>
      <c r="AQ72" s="919"/>
      <c r="AR72" s="937"/>
      <c r="AS72" s="937"/>
      <c r="AT72" s="919"/>
      <c r="AU72" s="937"/>
      <c r="AV72" s="937"/>
      <c r="AW72" s="919"/>
      <c r="AX72" s="890"/>
      <c r="AY72" s="180"/>
      <c r="AZ72" s="180"/>
      <c r="BA72" s="180"/>
      <c r="BB72" s="180"/>
    </row>
    <row r="73" spans="1:54" ht="6" customHeight="1">
      <c r="A73" s="912" t="s">
        <v>833</v>
      </c>
      <c r="B73" s="912"/>
      <c r="C73" s="912"/>
      <c r="D73" s="912"/>
      <c r="E73" s="912"/>
      <c r="F73" s="912"/>
      <c r="G73" s="912"/>
      <c r="H73" s="912"/>
      <c r="I73" s="912"/>
      <c r="J73" s="912"/>
      <c r="K73" s="912"/>
      <c r="L73" s="912"/>
      <c r="M73" s="912"/>
      <c r="N73" s="912"/>
      <c r="O73" s="912"/>
      <c r="P73" s="912"/>
      <c r="Q73" s="912"/>
      <c r="R73" s="912"/>
      <c r="S73" s="912"/>
      <c r="T73" s="912"/>
      <c r="U73" s="912"/>
      <c r="V73" s="912"/>
      <c r="W73" s="912"/>
      <c r="X73" s="912"/>
      <c r="Y73" s="912"/>
      <c r="Z73" s="627"/>
      <c r="AA73" s="627"/>
      <c r="AB73" s="627"/>
      <c r="AC73" s="627"/>
      <c r="AD73" s="929"/>
      <c r="AE73" s="929"/>
      <c r="AF73" s="929"/>
      <c r="AG73" s="929"/>
      <c r="AH73" s="929"/>
      <c r="AI73" s="930"/>
      <c r="AJ73" s="930"/>
      <c r="AK73" s="930"/>
      <c r="AL73" s="930"/>
      <c r="AM73" s="738"/>
      <c r="AN73" s="738"/>
      <c r="AO73" s="738"/>
      <c r="AP73" s="738"/>
      <c r="AQ73" s="738"/>
      <c r="AR73" s="738"/>
      <c r="AS73" s="738"/>
      <c r="AT73" s="738"/>
      <c r="AU73" s="738"/>
      <c r="AV73" s="738"/>
      <c r="AW73" s="738"/>
      <c r="AX73" s="738"/>
      <c r="AY73" s="738"/>
      <c r="AZ73" s="738"/>
      <c r="BA73" s="738"/>
      <c r="BB73" s="738"/>
    </row>
    <row r="74" spans="1:54" ht="6" customHeight="1">
      <c r="A74" s="912"/>
      <c r="B74" s="912"/>
      <c r="C74" s="912"/>
      <c r="D74" s="912"/>
      <c r="E74" s="912"/>
      <c r="F74" s="912"/>
      <c r="G74" s="912"/>
      <c r="H74" s="912"/>
      <c r="I74" s="912"/>
      <c r="J74" s="912"/>
      <c r="K74" s="912"/>
      <c r="L74" s="912"/>
      <c r="M74" s="912"/>
      <c r="N74" s="912"/>
      <c r="O74" s="912"/>
      <c r="P74" s="912"/>
      <c r="Q74" s="912"/>
      <c r="R74" s="912"/>
      <c r="S74" s="912"/>
      <c r="T74" s="912"/>
      <c r="U74" s="912"/>
      <c r="V74" s="912"/>
      <c r="W74" s="912"/>
      <c r="X74" s="912"/>
      <c r="Y74" s="912"/>
      <c r="Z74" s="627"/>
      <c r="AA74" s="627"/>
      <c r="AB74" s="627"/>
      <c r="AC74" s="627"/>
      <c r="AD74" s="929"/>
      <c r="AE74" s="929"/>
      <c r="AF74" s="929"/>
      <c r="AG74" s="929"/>
      <c r="AH74" s="929"/>
      <c r="AI74" s="943" t="s">
        <v>834</v>
      </c>
      <c r="AJ74" s="943"/>
      <c r="AK74" s="943"/>
      <c r="AL74" s="943"/>
      <c r="AM74" s="738"/>
      <c r="AN74" s="738"/>
      <c r="AO74" s="738"/>
      <c r="AP74" s="738"/>
      <c r="AQ74" s="738"/>
      <c r="AR74" s="738"/>
      <c r="AS74" s="738"/>
      <c r="AT74" s="738"/>
      <c r="AU74" s="738"/>
      <c r="AV74" s="738"/>
      <c r="AW74" s="738"/>
      <c r="AX74" s="738"/>
      <c r="AY74" s="738"/>
      <c r="AZ74" s="738"/>
      <c r="BA74" s="738"/>
      <c r="BB74" s="738"/>
    </row>
    <row r="75" spans="1:54" ht="6" customHeight="1">
      <c r="A75" s="912"/>
      <c r="B75" s="912"/>
      <c r="C75" s="912"/>
      <c r="D75" s="912"/>
      <c r="E75" s="912"/>
      <c r="F75" s="912"/>
      <c r="G75" s="912"/>
      <c r="H75" s="912"/>
      <c r="I75" s="912"/>
      <c r="J75" s="912"/>
      <c r="K75" s="912"/>
      <c r="L75" s="912"/>
      <c r="M75" s="912"/>
      <c r="N75" s="912"/>
      <c r="O75" s="912"/>
      <c r="P75" s="912"/>
      <c r="Q75" s="912"/>
      <c r="R75" s="912"/>
      <c r="S75" s="912"/>
      <c r="T75" s="912"/>
      <c r="U75" s="912"/>
      <c r="V75" s="912"/>
      <c r="W75" s="912"/>
      <c r="X75" s="912"/>
      <c r="Y75" s="912"/>
      <c r="Z75" s="627"/>
      <c r="AA75" s="627"/>
      <c r="AB75" s="627"/>
      <c r="AC75" s="627"/>
      <c r="AD75" s="929"/>
      <c r="AE75" s="929"/>
      <c r="AF75" s="929"/>
      <c r="AG75" s="929"/>
      <c r="AH75" s="929"/>
      <c r="AI75" s="943"/>
      <c r="AJ75" s="943"/>
      <c r="AK75" s="943"/>
      <c r="AL75" s="943"/>
      <c r="AM75" s="944"/>
      <c r="AN75" s="940"/>
      <c r="AO75" s="940"/>
      <c r="AP75" s="942" t="s">
        <v>835</v>
      </c>
      <c r="AQ75" s="944"/>
      <c r="AR75" s="940"/>
      <c r="AS75" s="940"/>
      <c r="AT75" s="738" t="s">
        <v>836</v>
      </c>
      <c r="AU75" s="944"/>
      <c r="AV75" s="940"/>
      <c r="AW75" s="940"/>
      <c r="AX75" s="182"/>
      <c r="AY75" s="182"/>
      <c r="AZ75" s="182"/>
      <c r="BA75" s="182"/>
      <c r="BB75" s="182"/>
    </row>
    <row r="76" spans="1:54" ht="6" customHeight="1">
      <c r="A76" s="912" t="s">
        <v>837</v>
      </c>
      <c r="B76" s="912"/>
      <c r="C76" s="912"/>
      <c r="D76" s="912"/>
      <c r="E76" s="912"/>
      <c r="F76" s="912"/>
      <c r="G76" s="912"/>
      <c r="H76" s="912"/>
      <c r="I76" s="912"/>
      <c r="J76" s="912"/>
      <c r="K76" s="912"/>
      <c r="L76" s="912"/>
      <c r="M76" s="912"/>
      <c r="N76" s="912"/>
      <c r="O76" s="912"/>
      <c r="P76" s="912"/>
      <c r="Q76" s="912"/>
      <c r="R76" s="912"/>
      <c r="S76" s="912"/>
      <c r="T76" s="912"/>
      <c r="U76" s="912"/>
      <c r="V76" s="912"/>
      <c r="W76" s="912"/>
      <c r="X76" s="912"/>
      <c r="Y76" s="912"/>
      <c r="Z76" s="627"/>
      <c r="AA76" s="627"/>
      <c r="AB76" s="627"/>
      <c r="AC76" s="627"/>
      <c r="AD76" s="929"/>
      <c r="AE76" s="929"/>
      <c r="AF76" s="929"/>
      <c r="AG76" s="929"/>
      <c r="AH76" s="929"/>
      <c r="AI76" s="943"/>
      <c r="AJ76" s="943"/>
      <c r="AK76" s="943"/>
      <c r="AL76" s="943"/>
      <c r="AM76" s="940"/>
      <c r="AN76" s="940"/>
      <c r="AO76" s="940"/>
      <c r="AP76" s="889"/>
      <c r="AQ76" s="940"/>
      <c r="AR76" s="940"/>
      <c r="AS76" s="940"/>
      <c r="AT76" s="889"/>
      <c r="AU76" s="940"/>
      <c r="AV76" s="940"/>
      <c r="AW76" s="940"/>
      <c r="AX76" s="180"/>
      <c r="AY76" s="180"/>
      <c r="AZ76" s="180"/>
      <c r="BA76" s="180"/>
      <c r="BB76" s="180"/>
    </row>
    <row r="77" spans="1:54" ht="6" customHeight="1">
      <c r="A77" s="912"/>
      <c r="B77" s="912"/>
      <c r="C77" s="912"/>
      <c r="D77" s="912"/>
      <c r="E77" s="912"/>
      <c r="F77" s="912"/>
      <c r="G77" s="912"/>
      <c r="H77" s="912"/>
      <c r="I77" s="912"/>
      <c r="J77" s="912"/>
      <c r="K77" s="912"/>
      <c r="L77" s="912"/>
      <c r="M77" s="912"/>
      <c r="N77" s="912"/>
      <c r="O77" s="912"/>
      <c r="P77" s="912"/>
      <c r="Q77" s="912"/>
      <c r="R77" s="912"/>
      <c r="S77" s="912"/>
      <c r="T77" s="912"/>
      <c r="U77" s="912"/>
      <c r="V77" s="912"/>
      <c r="W77" s="912"/>
      <c r="X77" s="912"/>
      <c r="Y77" s="912"/>
      <c r="Z77" s="627"/>
      <c r="AA77" s="627"/>
      <c r="AB77" s="627"/>
      <c r="AC77" s="627"/>
      <c r="AD77" s="929"/>
      <c r="AE77" s="929"/>
      <c r="AF77" s="929"/>
      <c r="AG77" s="929"/>
      <c r="AH77" s="929"/>
      <c r="AI77" s="943"/>
      <c r="AJ77" s="943"/>
      <c r="AK77" s="943"/>
      <c r="AL77" s="943"/>
      <c r="AM77" s="738"/>
      <c r="AN77" s="738"/>
      <c r="AO77" s="738"/>
      <c r="AP77" s="738"/>
      <c r="AQ77" s="738"/>
      <c r="AR77" s="738"/>
      <c r="AS77" s="738"/>
      <c r="AT77" s="738"/>
      <c r="AU77" s="738"/>
      <c r="AV77" s="738"/>
      <c r="AW77" s="738"/>
      <c r="AX77" s="738"/>
      <c r="AY77" s="738"/>
      <c r="AZ77" s="738"/>
      <c r="BA77" s="738"/>
      <c r="BB77" s="738"/>
    </row>
    <row r="78" spans="1:54" ht="6" customHeight="1">
      <c r="A78" s="912"/>
      <c r="B78" s="912"/>
      <c r="C78" s="912"/>
      <c r="D78" s="912"/>
      <c r="E78" s="912"/>
      <c r="F78" s="912"/>
      <c r="G78" s="912"/>
      <c r="H78" s="912"/>
      <c r="I78" s="912"/>
      <c r="J78" s="912"/>
      <c r="K78" s="912"/>
      <c r="L78" s="912"/>
      <c r="M78" s="912"/>
      <c r="N78" s="912"/>
      <c r="O78" s="912"/>
      <c r="P78" s="912"/>
      <c r="Q78" s="912"/>
      <c r="R78" s="912"/>
      <c r="S78" s="912"/>
      <c r="T78" s="912"/>
      <c r="U78" s="912"/>
      <c r="V78" s="912"/>
      <c r="W78" s="912"/>
      <c r="X78" s="912"/>
      <c r="Y78" s="912"/>
      <c r="Z78" s="627"/>
      <c r="AA78" s="627"/>
      <c r="AB78" s="627"/>
      <c r="AC78" s="627"/>
      <c r="AD78" s="929"/>
      <c r="AE78" s="929"/>
      <c r="AF78" s="929"/>
      <c r="AG78" s="929"/>
      <c r="AH78" s="929"/>
      <c r="AI78" s="930" t="s">
        <v>820</v>
      </c>
      <c r="AJ78" s="930"/>
      <c r="AK78" s="930"/>
      <c r="AL78" s="930"/>
      <c r="AM78" s="738"/>
      <c r="AN78" s="738"/>
      <c r="AO78" s="738"/>
      <c r="AP78" s="738"/>
      <c r="AQ78" s="738"/>
      <c r="AR78" s="738"/>
      <c r="AS78" s="738"/>
      <c r="AT78" s="738"/>
      <c r="AU78" s="738"/>
      <c r="AV78" s="738"/>
      <c r="AW78" s="738"/>
      <c r="AX78" s="738"/>
      <c r="AY78" s="738"/>
      <c r="AZ78" s="738"/>
      <c r="BA78" s="738"/>
      <c r="BB78" s="738"/>
    </row>
    <row r="79" spans="1:54" ht="6" customHeight="1">
      <c r="A79" s="912" t="s">
        <v>838</v>
      </c>
      <c r="B79" s="912"/>
      <c r="C79" s="912"/>
      <c r="D79" s="912"/>
      <c r="E79" s="912"/>
      <c r="F79" s="912"/>
      <c r="G79" s="912"/>
      <c r="H79" s="912"/>
      <c r="I79" s="912"/>
      <c r="J79" s="912"/>
      <c r="K79" s="912"/>
      <c r="L79" s="912"/>
      <c r="M79" s="912"/>
      <c r="N79" s="912"/>
      <c r="O79" s="912"/>
      <c r="P79" s="912"/>
      <c r="Q79" s="912"/>
      <c r="R79" s="912"/>
      <c r="S79" s="912"/>
      <c r="T79" s="912"/>
      <c r="U79" s="912"/>
      <c r="V79" s="912"/>
      <c r="W79" s="912"/>
      <c r="X79" s="912"/>
      <c r="Y79" s="912"/>
      <c r="Z79" s="627"/>
      <c r="AA79" s="627"/>
      <c r="AB79" s="627"/>
      <c r="AC79" s="627"/>
      <c r="AD79" s="929"/>
      <c r="AE79" s="929"/>
      <c r="AF79" s="929"/>
      <c r="AG79" s="929"/>
      <c r="AH79" s="929"/>
      <c r="AI79" s="930"/>
      <c r="AJ79" s="930"/>
      <c r="AK79" s="930"/>
      <c r="AL79" s="930"/>
      <c r="AM79" s="939"/>
      <c r="AN79" s="940"/>
      <c r="AO79" s="940"/>
      <c r="AP79" s="940"/>
      <c r="AQ79" s="940"/>
      <c r="AR79" s="940"/>
      <c r="AS79" s="940"/>
      <c r="AT79" s="940"/>
      <c r="AU79" s="940"/>
      <c r="AV79" s="940"/>
      <c r="AW79" s="940"/>
      <c r="AX79" s="738" t="s">
        <v>822</v>
      </c>
      <c r="AY79" s="180"/>
      <c r="AZ79" s="180"/>
      <c r="BA79" s="180"/>
      <c r="BB79" s="180"/>
    </row>
    <row r="80" spans="1:54" ht="6" customHeight="1">
      <c r="A80" s="912"/>
      <c r="B80" s="912"/>
      <c r="C80" s="912"/>
      <c r="D80" s="912"/>
      <c r="E80" s="912"/>
      <c r="F80" s="912"/>
      <c r="G80" s="912"/>
      <c r="H80" s="912"/>
      <c r="I80" s="912"/>
      <c r="J80" s="912"/>
      <c r="K80" s="912"/>
      <c r="L80" s="912"/>
      <c r="M80" s="912"/>
      <c r="N80" s="912"/>
      <c r="O80" s="912"/>
      <c r="P80" s="912"/>
      <c r="Q80" s="912"/>
      <c r="R80" s="912"/>
      <c r="S80" s="912"/>
      <c r="T80" s="912"/>
      <c r="U80" s="912"/>
      <c r="V80" s="912"/>
      <c r="W80" s="912"/>
      <c r="X80" s="912"/>
      <c r="Y80" s="912"/>
      <c r="Z80" s="627"/>
      <c r="AA80" s="627"/>
      <c r="AB80" s="627"/>
      <c r="AC80" s="627"/>
      <c r="AD80" s="929"/>
      <c r="AE80" s="929"/>
      <c r="AF80" s="929"/>
      <c r="AG80" s="929"/>
      <c r="AH80" s="929"/>
      <c r="AI80" s="930"/>
      <c r="AJ80" s="930"/>
      <c r="AK80" s="930"/>
      <c r="AL80" s="930"/>
      <c r="AM80" s="940"/>
      <c r="AN80" s="940"/>
      <c r="AO80" s="940"/>
      <c r="AP80" s="940"/>
      <c r="AQ80" s="940"/>
      <c r="AR80" s="940"/>
      <c r="AS80" s="940"/>
      <c r="AT80" s="940"/>
      <c r="AU80" s="940"/>
      <c r="AV80" s="940"/>
      <c r="AW80" s="940"/>
      <c r="AX80" s="889"/>
      <c r="AY80" s="180"/>
      <c r="AZ80" s="180"/>
      <c r="BA80" s="180"/>
      <c r="BB80" s="180"/>
    </row>
    <row r="81" spans="1:54" ht="6" customHeight="1">
      <c r="A81" s="912"/>
      <c r="B81" s="912"/>
      <c r="C81" s="912"/>
      <c r="D81" s="912"/>
      <c r="E81" s="912"/>
      <c r="F81" s="912"/>
      <c r="G81" s="912"/>
      <c r="H81" s="912"/>
      <c r="I81" s="912"/>
      <c r="J81" s="912"/>
      <c r="K81" s="912"/>
      <c r="L81" s="912"/>
      <c r="M81" s="912"/>
      <c r="N81" s="912"/>
      <c r="O81" s="912"/>
      <c r="P81" s="912"/>
      <c r="Q81" s="912"/>
      <c r="R81" s="912"/>
      <c r="S81" s="912"/>
      <c r="T81" s="912"/>
      <c r="U81" s="912"/>
      <c r="V81" s="912"/>
      <c r="W81" s="912"/>
      <c r="X81" s="912"/>
      <c r="Y81" s="912"/>
      <c r="Z81" s="627"/>
      <c r="AA81" s="627"/>
      <c r="AB81" s="627"/>
      <c r="AC81" s="627"/>
      <c r="AD81" s="929"/>
      <c r="AE81" s="929"/>
      <c r="AF81" s="929"/>
      <c r="AG81" s="929"/>
      <c r="AH81" s="929"/>
      <c r="AI81" s="930"/>
      <c r="AJ81" s="930"/>
      <c r="AK81" s="930"/>
      <c r="AL81" s="930"/>
      <c r="AM81" s="738"/>
      <c r="AN81" s="738"/>
      <c r="AO81" s="738"/>
      <c r="AP81" s="738"/>
      <c r="AQ81" s="738"/>
      <c r="AR81" s="738"/>
      <c r="AS81" s="738"/>
      <c r="AT81" s="738"/>
      <c r="AU81" s="738"/>
      <c r="AV81" s="738"/>
      <c r="AW81" s="738"/>
      <c r="AX81" s="738"/>
      <c r="AY81" s="738"/>
      <c r="AZ81" s="738"/>
      <c r="BA81" s="738"/>
      <c r="BB81" s="738"/>
    </row>
    <row r="82" spans="1:54" ht="6" customHeight="1">
      <c r="A82" s="912" t="s">
        <v>839</v>
      </c>
      <c r="B82" s="912"/>
      <c r="C82" s="912"/>
      <c r="D82" s="912"/>
      <c r="E82" s="912"/>
      <c r="F82" s="912"/>
      <c r="G82" s="912"/>
      <c r="H82" s="912"/>
      <c r="I82" s="912"/>
      <c r="J82" s="912"/>
      <c r="K82" s="912"/>
      <c r="L82" s="912"/>
      <c r="M82" s="912"/>
      <c r="N82" s="912"/>
      <c r="O82" s="912"/>
      <c r="P82" s="912"/>
      <c r="Q82" s="912"/>
      <c r="R82" s="912"/>
      <c r="S82" s="912"/>
      <c r="T82" s="912"/>
      <c r="U82" s="912"/>
      <c r="V82" s="912"/>
      <c r="W82" s="912"/>
      <c r="X82" s="912"/>
      <c r="Y82" s="912"/>
      <c r="Z82" s="627"/>
      <c r="AA82" s="627"/>
      <c r="AB82" s="627"/>
      <c r="AC82" s="627"/>
      <c r="AD82" s="187"/>
      <c r="AE82" s="187"/>
      <c r="AF82" s="187"/>
      <c r="AG82" s="187"/>
      <c r="AH82" s="187"/>
      <c r="AI82" s="187"/>
      <c r="AJ82" s="187"/>
      <c r="AK82" s="187"/>
      <c r="AL82" s="187"/>
      <c r="AM82" s="187"/>
      <c r="AN82" s="187"/>
      <c r="AO82" s="187"/>
      <c r="AP82" s="187"/>
      <c r="AQ82" s="187"/>
      <c r="AR82" s="187"/>
      <c r="AS82" s="187"/>
      <c r="AT82" s="187"/>
      <c r="AU82" s="187"/>
      <c r="AV82" s="187"/>
      <c r="AW82" s="187"/>
      <c r="AX82" s="187"/>
      <c r="AY82" s="187"/>
      <c r="AZ82" s="187"/>
      <c r="BA82" s="187"/>
      <c r="BB82" s="187"/>
    </row>
    <row r="83" spans="1:54" ht="6" customHeight="1">
      <c r="A83" s="912"/>
      <c r="B83" s="912"/>
      <c r="C83" s="912"/>
      <c r="D83" s="912"/>
      <c r="E83" s="912"/>
      <c r="F83" s="912"/>
      <c r="G83" s="912"/>
      <c r="H83" s="912"/>
      <c r="I83" s="912"/>
      <c r="J83" s="912"/>
      <c r="K83" s="912"/>
      <c r="L83" s="912"/>
      <c r="M83" s="912"/>
      <c r="N83" s="912"/>
      <c r="O83" s="912"/>
      <c r="P83" s="912"/>
      <c r="Q83" s="912"/>
      <c r="R83" s="912"/>
      <c r="S83" s="912"/>
      <c r="T83" s="912"/>
      <c r="U83" s="912"/>
      <c r="V83" s="912"/>
      <c r="W83" s="912"/>
      <c r="X83" s="912"/>
      <c r="Y83" s="912"/>
      <c r="Z83" s="627"/>
      <c r="AA83" s="627"/>
      <c r="AB83" s="627"/>
      <c r="AC83" s="627"/>
      <c r="AD83" s="947" t="s">
        <v>840</v>
      </c>
      <c r="AE83" s="947"/>
      <c r="AF83" s="947"/>
      <c r="AG83" s="947"/>
      <c r="AH83" s="948" t="s">
        <v>1024</v>
      </c>
      <c r="AI83" s="948"/>
      <c r="AJ83" s="948"/>
      <c r="AK83" s="948"/>
      <c r="AL83" s="954" t="s">
        <v>841</v>
      </c>
      <c r="AM83" s="954"/>
      <c r="AN83" s="954"/>
      <c r="AO83" s="954"/>
      <c r="AP83" s="946"/>
      <c r="AQ83" s="946"/>
      <c r="AR83" s="946"/>
      <c r="AS83" s="946"/>
      <c r="AT83" s="947" t="s">
        <v>842</v>
      </c>
      <c r="AU83" s="947"/>
      <c r="AV83" s="947"/>
      <c r="AW83" s="947"/>
      <c r="AX83" s="946"/>
      <c r="AY83" s="946"/>
      <c r="AZ83" s="946"/>
      <c r="BA83" s="946"/>
      <c r="BB83" s="946"/>
    </row>
    <row r="84" spans="1:54" ht="6" customHeight="1">
      <c r="A84" s="912"/>
      <c r="B84" s="912"/>
      <c r="C84" s="912"/>
      <c r="D84" s="912"/>
      <c r="E84" s="912"/>
      <c r="F84" s="912"/>
      <c r="G84" s="912"/>
      <c r="H84" s="912"/>
      <c r="I84" s="912"/>
      <c r="J84" s="912"/>
      <c r="K84" s="912"/>
      <c r="L84" s="912"/>
      <c r="M84" s="912"/>
      <c r="N84" s="912"/>
      <c r="O84" s="912"/>
      <c r="P84" s="912"/>
      <c r="Q84" s="912"/>
      <c r="R84" s="912"/>
      <c r="S84" s="912"/>
      <c r="T84" s="912"/>
      <c r="U84" s="912"/>
      <c r="V84" s="912"/>
      <c r="W84" s="912"/>
      <c r="X84" s="912"/>
      <c r="Y84" s="912"/>
      <c r="Z84" s="627"/>
      <c r="AA84" s="627"/>
      <c r="AB84" s="627"/>
      <c r="AC84" s="627"/>
      <c r="AD84" s="947"/>
      <c r="AE84" s="947"/>
      <c r="AF84" s="947"/>
      <c r="AG84" s="947"/>
      <c r="AH84" s="948"/>
      <c r="AI84" s="948"/>
      <c r="AJ84" s="948"/>
      <c r="AK84" s="948"/>
      <c r="AL84" s="954"/>
      <c r="AM84" s="954"/>
      <c r="AN84" s="954"/>
      <c r="AO84" s="954"/>
      <c r="AP84" s="946"/>
      <c r="AQ84" s="946"/>
      <c r="AR84" s="946"/>
      <c r="AS84" s="946"/>
      <c r="AT84" s="947"/>
      <c r="AU84" s="947"/>
      <c r="AV84" s="947"/>
      <c r="AW84" s="947"/>
      <c r="AX84" s="946"/>
      <c r="AY84" s="946"/>
      <c r="AZ84" s="946"/>
      <c r="BA84" s="946"/>
      <c r="BB84" s="946"/>
    </row>
    <row r="85" spans="1:54" ht="6" customHeight="1">
      <c r="A85" s="912" t="s">
        <v>843</v>
      </c>
      <c r="B85" s="912"/>
      <c r="C85" s="912"/>
      <c r="D85" s="912"/>
      <c r="E85" s="912"/>
      <c r="F85" s="912"/>
      <c r="G85" s="912"/>
      <c r="H85" s="912"/>
      <c r="I85" s="912"/>
      <c r="J85" s="912"/>
      <c r="K85" s="912"/>
      <c r="L85" s="912"/>
      <c r="M85" s="912"/>
      <c r="N85" s="912"/>
      <c r="O85" s="912"/>
      <c r="P85" s="912"/>
      <c r="Q85" s="912"/>
      <c r="R85" s="912"/>
      <c r="S85" s="912"/>
      <c r="T85" s="912"/>
      <c r="U85" s="912"/>
      <c r="V85" s="912"/>
      <c r="W85" s="912"/>
      <c r="X85" s="912"/>
      <c r="Y85" s="912"/>
      <c r="Z85" s="627"/>
      <c r="AA85" s="627"/>
      <c r="AB85" s="627"/>
      <c r="AC85" s="627"/>
      <c r="AD85" s="947"/>
      <c r="AE85" s="947"/>
      <c r="AF85" s="947"/>
      <c r="AG85" s="947"/>
      <c r="AH85" s="948"/>
      <c r="AI85" s="948"/>
      <c r="AJ85" s="948"/>
      <c r="AK85" s="948"/>
      <c r="AL85" s="954"/>
      <c r="AM85" s="954"/>
      <c r="AN85" s="954"/>
      <c r="AO85" s="954"/>
      <c r="AP85" s="946"/>
      <c r="AQ85" s="946"/>
      <c r="AR85" s="946"/>
      <c r="AS85" s="946"/>
      <c r="AT85" s="947"/>
      <c r="AU85" s="947"/>
      <c r="AV85" s="947"/>
      <c r="AW85" s="947"/>
      <c r="AX85" s="946"/>
      <c r="AY85" s="946"/>
      <c r="AZ85" s="946"/>
      <c r="BA85" s="946"/>
      <c r="BB85" s="946"/>
    </row>
    <row r="86" spans="1:54" ht="6" customHeight="1">
      <c r="A86" s="912"/>
      <c r="B86" s="912"/>
      <c r="C86" s="912"/>
      <c r="D86" s="912"/>
      <c r="E86" s="912"/>
      <c r="F86" s="912"/>
      <c r="G86" s="912"/>
      <c r="H86" s="912"/>
      <c r="I86" s="912"/>
      <c r="J86" s="912"/>
      <c r="K86" s="912"/>
      <c r="L86" s="912"/>
      <c r="M86" s="912"/>
      <c r="N86" s="912"/>
      <c r="O86" s="912"/>
      <c r="P86" s="912"/>
      <c r="Q86" s="912"/>
      <c r="R86" s="912"/>
      <c r="S86" s="912"/>
      <c r="T86" s="912"/>
      <c r="U86" s="912"/>
      <c r="V86" s="912"/>
      <c r="W86" s="912"/>
      <c r="X86" s="912"/>
      <c r="Y86" s="912"/>
      <c r="Z86" s="627"/>
      <c r="AA86" s="627"/>
      <c r="AB86" s="627"/>
      <c r="AC86" s="627"/>
      <c r="AD86" s="947"/>
      <c r="AE86" s="947"/>
      <c r="AF86" s="947"/>
      <c r="AG86" s="947"/>
      <c r="AH86" s="948"/>
      <c r="AI86" s="948"/>
      <c r="AJ86" s="948"/>
      <c r="AK86" s="948"/>
      <c r="AL86" s="954"/>
      <c r="AM86" s="954"/>
      <c r="AN86" s="954"/>
      <c r="AO86" s="954"/>
      <c r="AP86" s="946"/>
      <c r="AQ86" s="946"/>
      <c r="AR86" s="946"/>
      <c r="AS86" s="946"/>
      <c r="AT86" s="947"/>
      <c r="AU86" s="947"/>
      <c r="AV86" s="947"/>
      <c r="AW86" s="947"/>
      <c r="AX86" s="946"/>
      <c r="AY86" s="946"/>
      <c r="AZ86" s="946"/>
      <c r="BA86" s="946"/>
      <c r="BB86" s="946"/>
    </row>
    <row r="87" spans="1:54" ht="6" customHeight="1">
      <c r="A87" s="912"/>
      <c r="B87" s="912"/>
      <c r="C87" s="912"/>
      <c r="D87" s="912"/>
      <c r="E87" s="912"/>
      <c r="F87" s="912"/>
      <c r="G87" s="912"/>
      <c r="H87" s="912"/>
      <c r="I87" s="912"/>
      <c r="J87" s="912"/>
      <c r="K87" s="912"/>
      <c r="L87" s="912"/>
      <c r="M87" s="912"/>
      <c r="N87" s="912"/>
      <c r="O87" s="912"/>
      <c r="P87" s="912"/>
      <c r="Q87" s="912"/>
      <c r="R87" s="912"/>
      <c r="S87" s="912"/>
      <c r="T87" s="912"/>
      <c r="U87" s="912"/>
      <c r="V87" s="912"/>
      <c r="W87" s="912"/>
      <c r="X87" s="912"/>
      <c r="Y87" s="912"/>
      <c r="Z87" s="627"/>
      <c r="AA87" s="627"/>
      <c r="AB87" s="627"/>
      <c r="AC87" s="627"/>
      <c r="AD87" s="947"/>
      <c r="AE87" s="947"/>
      <c r="AF87" s="947"/>
      <c r="AG87" s="947"/>
      <c r="AH87" s="948"/>
      <c r="AI87" s="948"/>
      <c r="AJ87" s="948"/>
      <c r="AK87" s="948"/>
      <c r="AL87" s="954"/>
      <c r="AM87" s="954"/>
      <c r="AN87" s="954"/>
      <c r="AO87" s="954"/>
      <c r="AP87" s="946"/>
      <c r="AQ87" s="946"/>
      <c r="AR87" s="946"/>
      <c r="AS87" s="946"/>
      <c r="AT87" s="947"/>
      <c r="AU87" s="947"/>
      <c r="AV87" s="947"/>
      <c r="AW87" s="947"/>
      <c r="AX87" s="946"/>
      <c r="AY87" s="946"/>
      <c r="AZ87" s="946"/>
      <c r="BA87" s="946"/>
      <c r="BB87" s="946"/>
    </row>
    <row r="88" spans="1:54" ht="6" customHeight="1">
      <c r="A88" s="912" t="s">
        <v>844</v>
      </c>
      <c r="B88" s="912"/>
      <c r="C88" s="912"/>
      <c r="D88" s="912"/>
      <c r="E88" s="912"/>
      <c r="F88" s="912"/>
      <c r="G88" s="912"/>
      <c r="H88" s="912"/>
      <c r="I88" s="912"/>
      <c r="J88" s="912"/>
      <c r="K88" s="912"/>
      <c r="L88" s="912"/>
      <c r="M88" s="912"/>
      <c r="N88" s="912"/>
      <c r="O88" s="912"/>
      <c r="P88" s="912"/>
      <c r="Q88" s="912"/>
      <c r="R88" s="912"/>
      <c r="S88" s="912"/>
      <c r="T88" s="912"/>
      <c r="U88" s="912"/>
      <c r="V88" s="912"/>
      <c r="W88" s="912"/>
      <c r="X88" s="912"/>
      <c r="Y88" s="912"/>
      <c r="Z88" s="627"/>
      <c r="AA88" s="627"/>
      <c r="AB88" s="627"/>
      <c r="AC88" s="627"/>
      <c r="AD88" s="947"/>
      <c r="AE88" s="947"/>
      <c r="AF88" s="947"/>
      <c r="AG88" s="947"/>
      <c r="AH88" s="948"/>
      <c r="AI88" s="948"/>
      <c r="AJ88" s="948"/>
      <c r="AK88" s="948"/>
      <c r="AL88" s="954"/>
      <c r="AM88" s="954"/>
      <c r="AN88" s="954"/>
      <c r="AO88" s="954"/>
      <c r="AP88" s="946"/>
      <c r="AQ88" s="946"/>
      <c r="AR88" s="946"/>
      <c r="AS88" s="946"/>
      <c r="AT88" s="947"/>
      <c r="AU88" s="947"/>
      <c r="AV88" s="947"/>
      <c r="AW88" s="947"/>
      <c r="AX88" s="946"/>
      <c r="AY88" s="946"/>
      <c r="AZ88" s="946"/>
      <c r="BA88" s="946"/>
      <c r="BB88" s="946"/>
    </row>
    <row r="89" spans="1:54" ht="6" customHeight="1">
      <c r="A89" s="912"/>
      <c r="B89" s="912"/>
      <c r="C89" s="912"/>
      <c r="D89" s="912"/>
      <c r="E89" s="912"/>
      <c r="F89" s="912"/>
      <c r="G89" s="912"/>
      <c r="H89" s="912"/>
      <c r="I89" s="912"/>
      <c r="J89" s="912"/>
      <c r="K89" s="912"/>
      <c r="L89" s="912"/>
      <c r="M89" s="912"/>
      <c r="N89" s="912"/>
      <c r="O89" s="912"/>
      <c r="P89" s="912"/>
      <c r="Q89" s="912"/>
      <c r="R89" s="912"/>
      <c r="S89" s="912"/>
      <c r="T89" s="912"/>
      <c r="U89" s="912"/>
      <c r="V89" s="912"/>
      <c r="W89" s="912"/>
      <c r="X89" s="912"/>
      <c r="Y89" s="912"/>
      <c r="Z89" s="627"/>
      <c r="AA89" s="627"/>
      <c r="AB89" s="627"/>
      <c r="AC89" s="627"/>
      <c r="AD89" s="947"/>
      <c r="AE89" s="947"/>
      <c r="AF89" s="947"/>
      <c r="AG89" s="947"/>
      <c r="AH89" s="948"/>
      <c r="AI89" s="948"/>
      <c r="AJ89" s="948"/>
      <c r="AK89" s="948"/>
      <c r="AL89" s="954"/>
      <c r="AM89" s="954"/>
      <c r="AN89" s="954"/>
      <c r="AO89" s="954"/>
      <c r="AP89" s="946"/>
      <c r="AQ89" s="946"/>
      <c r="AR89" s="946"/>
      <c r="AS89" s="946"/>
      <c r="AT89" s="947"/>
      <c r="AU89" s="947"/>
      <c r="AV89" s="947"/>
      <c r="AW89" s="947"/>
      <c r="AX89" s="946"/>
      <c r="AY89" s="946"/>
      <c r="AZ89" s="946"/>
      <c r="BA89" s="946"/>
      <c r="BB89" s="946"/>
    </row>
    <row r="90" spans="1:54" ht="6" customHeight="1">
      <c r="A90" s="912"/>
      <c r="B90" s="912"/>
      <c r="C90" s="912"/>
      <c r="D90" s="912"/>
      <c r="E90" s="912"/>
      <c r="F90" s="912"/>
      <c r="G90" s="912"/>
      <c r="H90" s="912"/>
      <c r="I90" s="912"/>
      <c r="J90" s="912"/>
      <c r="K90" s="912"/>
      <c r="L90" s="912"/>
      <c r="M90" s="912"/>
      <c r="N90" s="912"/>
      <c r="O90" s="912"/>
      <c r="P90" s="912"/>
      <c r="Q90" s="912"/>
      <c r="R90" s="912"/>
      <c r="S90" s="912"/>
      <c r="T90" s="912"/>
      <c r="U90" s="912"/>
      <c r="V90" s="912"/>
      <c r="W90" s="912"/>
      <c r="X90" s="912"/>
      <c r="Y90" s="912"/>
      <c r="Z90" s="627"/>
      <c r="AA90" s="627"/>
      <c r="AB90" s="627"/>
      <c r="AC90" s="627"/>
      <c r="AD90" s="947" t="s">
        <v>845</v>
      </c>
      <c r="AE90" s="947"/>
      <c r="AF90" s="947"/>
      <c r="AG90" s="947"/>
      <c r="AH90" s="948" t="str">
        <f>'01.入会申込書'!M27</f>
        <v/>
      </c>
      <c r="AI90" s="948"/>
      <c r="AJ90" s="948"/>
      <c r="AK90" s="948"/>
      <c r="AL90" s="948"/>
      <c r="AM90" s="948"/>
      <c r="AN90" s="948"/>
      <c r="AO90" s="949"/>
      <c r="AP90" s="950" t="s">
        <v>496</v>
      </c>
      <c r="AQ90" s="951" t="str">
        <f>'01.入会申込書'!AI27</f>
        <v/>
      </c>
      <c r="AR90" s="949"/>
      <c r="AS90" s="950" t="s">
        <v>497</v>
      </c>
      <c r="AT90" s="951" t="str">
        <f>'01.入会申込書'!AP27</f>
        <v/>
      </c>
      <c r="AU90" s="948"/>
      <c r="AV90" s="948"/>
      <c r="AW90" s="948"/>
      <c r="AX90" s="948"/>
      <c r="AY90" s="948"/>
      <c r="AZ90" s="949"/>
      <c r="BA90" s="952" t="s">
        <v>846</v>
      </c>
      <c r="BB90" s="953"/>
    </row>
    <row r="91" spans="1:54" ht="6" customHeight="1">
      <c r="A91" s="912" t="s">
        <v>847</v>
      </c>
      <c r="B91" s="912"/>
      <c r="C91" s="912"/>
      <c r="D91" s="912"/>
      <c r="E91" s="912"/>
      <c r="F91" s="912"/>
      <c r="G91" s="912"/>
      <c r="H91" s="912"/>
      <c r="I91" s="912"/>
      <c r="J91" s="912"/>
      <c r="K91" s="912"/>
      <c r="L91" s="912"/>
      <c r="M91" s="912"/>
      <c r="N91" s="912"/>
      <c r="O91" s="912"/>
      <c r="P91" s="912"/>
      <c r="Q91" s="912"/>
      <c r="R91" s="912"/>
      <c r="S91" s="912"/>
      <c r="T91" s="912"/>
      <c r="U91" s="912"/>
      <c r="V91" s="912"/>
      <c r="W91" s="912"/>
      <c r="X91" s="912"/>
      <c r="Y91" s="912"/>
      <c r="Z91" s="627"/>
      <c r="AA91" s="627"/>
      <c r="AB91" s="627"/>
      <c r="AC91" s="627"/>
      <c r="AD91" s="947"/>
      <c r="AE91" s="947"/>
      <c r="AF91" s="947"/>
      <c r="AG91" s="947"/>
      <c r="AH91" s="948"/>
      <c r="AI91" s="948"/>
      <c r="AJ91" s="948"/>
      <c r="AK91" s="948"/>
      <c r="AL91" s="948"/>
      <c r="AM91" s="948"/>
      <c r="AN91" s="948"/>
      <c r="AO91" s="949"/>
      <c r="AP91" s="950"/>
      <c r="AQ91" s="951"/>
      <c r="AR91" s="949"/>
      <c r="AS91" s="950"/>
      <c r="AT91" s="951"/>
      <c r="AU91" s="948"/>
      <c r="AV91" s="948"/>
      <c r="AW91" s="948"/>
      <c r="AX91" s="948"/>
      <c r="AY91" s="948"/>
      <c r="AZ91" s="949"/>
      <c r="BA91" s="952"/>
      <c r="BB91" s="953"/>
    </row>
    <row r="92" spans="1:54" ht="6" customHeight="1">
      <c r="A92" s="912"/>
      <c r="B92" s="912"/>
      <c r="C92" s="912"/>
      <c r="D92" s="912"/>
      <c r="E92" s="912"/>
      <c r="F92" s="912"/>
      <c r="G92" s="912"/>
      <c r="H92" s="912"/>
      <c r="I92" s="912"/>
      <c r="J92" s="912"/>
      <c r="K92" s="912"/>
      <c r="L92" s="912"/>
      <c r="M92" s="912"/>
      <c r="N92" s="912"/>
      <c r="O92" s="912"/>
      <c r="P92" s="912"/>
      <c r="Q92" s="912"/>
      <c r="R92" s="912"/>
      <c r="S92" s="912"/>
      <c r="T92" s="912"/>
      <c r="U92" s="912"/>
      <c r="V92" s="912"/>
      <c r="W92" s="912"/>
      <c r="X92" s="912"/>
      <c r="Y92" s="912"/>
      <c r="Z92" s="627"/>
      <c r="AA92" s="627"/>
      <c r="AB92" s="627"/>
      <c r="AC92" s="627"/>
      <c r="AD92" s="947"/>
      <c r="AE92" s="947"/>
      <c r="AF92" s="947"/>
      <c r="AG92" s="947"/>
      <c r="AH92" s="948"/>
      <c r="AI92" s="948"/>
      <c r="AJ92" s="948"/>
      <c r="AK92" s="948"/>
      <c r="AL92" s="948"/>
      <c r="AM92" s="948"/>
      <c r="AN92" s="948"/>
      <c r="AO92" s="949"/>
      <c r="AP92" s="950"/>
      <c r="AQ92" s="951"/>
      <c r="AR92" s="949"/>
      <c r="AS92" s="950"/>
      <c r="AT92" s="951"/>
      <c r="AU92" s="948"/>
      <c r="AV92" s="948"/>
      <c r="AW92" s="948"/>
      <c r="AX92" s="948"/>
      <c r="AY92" s="948"/>
      <c r="AZ92" s="949"/>
      <c r="BA92" s="952"/>
      <c r="BB92" s="953"/>
    </row>
    <row r="93" spans="1:54" ht="6" customHeight="1">
      <c r="A93" s="912"/>
      <c r="B93" s="912"/>
      <c r="C93" s="912"/>
      <c r="D93" s="912"/>
      <c r="E93" s="912"/>
      <c r="F93" s="912"/>
      <c r="G93" s="912"/>
      <c r="H93" s="912"/>
      <c r="I93" s="912"/>
      <c r="J93" s="912"/>
      <c r="K93" s="912"/>
      <c r="L93" s="912"/>
      <c r="M93" s="912"/>
      <c r="N93" s="912"/>
      <c r="O93" s="912"/>
      <c r="P93" s="912"/>
      <c r="Q93" s="912"/>
      <c r="R93" s="912"/>
      <c r="S93" s="912"/>
      <c r="T93" s="912"/>
      <c r="U93" s="912"/>
      <c r="V93" s="912"/>
      <c r="W93" s="912"/>
      <c r="X93" s="912"/>
      <c r="Y93" s="912"/>
      <c r="Z93" s="627"/>
      <c r="AA93" s="627"/>
      <c r="AB93" s="627"/>
      <c r="AC93" s="627"/>
      <c r="AD93" s="947"/>
      <c r="AE93" s="947"/>
      <c r="AF93" s="947"/>
      <c r="AG93" s="947"/>
      <c r="AH93" s="948"/>
      <c r="AI93" s="948"/>
      <c r="AJ93" s="948"/>
      <c r="AK93" s="948"/>
      <c r="AL93" s="948"/>
      <c r="AM93" s="948"/>
      <c r="AN93" s="948"/>
      <c r="AO93" s="949"/>
      <c r="AP93" s="950"/>
      <c r="AQ93" s="951"/>
      <c r="AR93" s="949"/>
      <c r="AS93" s="950"/>
      <c r="AT93" s="951"/>
      <c r="AU93" s="948"/>
      <c r="AV93" s="948"/>
      <c r="AW93" s="948"/>
      <c r="AX93" s="948"/>
      <c r="AY93" s="948"/>
      <c r="AZ93" s="949"/>
      <c r="BA93" s="952"/>
      <c r="BB93" s="953"/>
    </row>
    <row r="94" spans="1:54" ht="6" customHeight="1">
      <c r="A94" s="912" t="s">
        <v>848</v>
      </c>
      <c r="B94" s="912"/>
      <c r="C94" s="912"/>
      <c r="D94" s="912"/>
      <c r="E94" s="912"/>
      <c r="F94" s="912"/>
      <c r="G94" s="912"/>
      <c r="H94" s="912"/>
      <c r="I94" s="912"/>
      <c r="J94" s="912"/>
      <c r="K94" s="912"/>
      <c r="L94" s="912"/>
      <c r="M94" s="912"/>
      <c r="N94" s="912"/>
      <c r="O94" s="912"/>
      <c r="P94" s="912"/>
      <c r="Q94" s="912"/>
      <c r="R94" s="912"/>
      <c r="S94" s="912"/>
      <c r="T94" s="912"/>
      <c r="U94" s="912"/>
      <c r="V94" s="912"/>
      <c r="W94" s="912"/>
      <c r="X94" s="912"/>
      <c r="Y94" s="912"/>
      <c r="Z94" s="627"/>
      <c r="AA94" s="627"/>
      <c r="AB94" s="627"/>
      <c r="AC94" s="627"/>
      <c r="AD94" s="947"/>
      <c r="AE94" s="947"/>
      <c r="AF94" s="947"/>
      <c r="AG94" s="947"/>
      <c r="AH94" s="948"/>
      <c r="AI94" s="948"/>
      <c r="AJ94" s="948"/>
      <c r="AK94" s="948"/>
      <c r="AL94" s="948"/>
      <c r="AM94" s="948"/>
      <c r="AN94" s="948"/>
      <c r="AO94" s="949"/>
      <c r="AP94" s="950"/>
      <c r="AQ94" s="951"/>
      <c r="AR94" s="949"/>
      <c r="AS94" s="950"/>
      <c r="AT94" s="951"/>
      <c r="AU94" s="948"/>
      <c r="AV94" s="948"/>
      <c r="AW94" s="948"/>
      <c r="AX94" s="948"/>
      <c r="AY94" s="948"/>
      <c r="AZ94" s="949"/>
      <c r="BA94" s="952"/>
      <c r="BB94" s="953"/>
    </row>
    <row r="95" spans="1:54" ht="6" customHeight="1">
      <c r="A95" s="912"/>
      <c r="B95" s="912"/>
      <c r="C95" s="912"/>
      <c r="D95" s="912"/>
      <c r="E95" s="912"/>
      <c r="F95" s="912"/>
      <c r="G95" s="912"/>
      <c r="H95" s="912"/>
      <c r="I95" s="912"/>
      <c r="J95" s="912"/>
      <c r="K95" s="912"/>
      <c r="L95" s="912"/>
      <c r="M95" s="912"/>
      <c r="N95" s="912"/>
      <c r="O95" s="912"/>
      <c r="P95" s="912"/>
      <c r="Q95" s="912"/>
      <c r="R95" s="912"/>
      <c r="S95" s="912"/>
      <c r="T95" s="912"/>
      <c r="U95" s="912"/>
      <c r="V95" s="912"/>
      <c r="W95" s="912"/>
      <c r="X95" s="912"/>
      <c r="Y95" s="912"/>
      <c r="Z95" s="627"/>
      <c r="AA95" s="627"/>
      <c r="AB95" s="627"/>
      <c r="AC95" s="627"/>
      <c r="AD95" s="947"/>
      <c r="AE95" s="947"/>
      <c r="AF95" s="947"/>
      <c r="AG95" s="947"/>
      <c r="AH95" s="948"/>
      <c r="AI95" s="948"/>
      <c r="AJ95" s="948"/>
      <c r="AK95" s="948"/>
      <c r="AL95" s="948"/>
      <c r="AM95" s="948"/>
      <c r="AN95" s="948"/>
      <c r="AO95" s="949"/>
      <c r="AP95" s="950"/>
      <c r="AQ95" s="951"/>
      <c r="AR95" s="949"/>
      <c r="AS95" s="950"/>
      <c r="AT95" s="951"/>
      <c r="AU95" s="948"/>
      <c r="AV95" s="948"/>
      <c r="AW95" s="948"/>
      <c r="AX95" s="948"/>
      <c r="AY95" s="948"/>
      <c r="AZ95" s="949"/>
      <c r="BA95" s="952"/>
      <c r="BB95" s="953"/>
    </row>
    <row r="96" spans="1:54" ht="6" customHeight="1">
      <c r="A96" s="912"/>
      <c r="B96" s="912"/>
      <c r="C96" s="912"/>
      <c r="D96" s="912"/>
      <c r="E96" s="912"/>
      <c r="F96" s="912"/>
      <c r="G96" s="912"/>
      <c r="H96" s="912"/>
      <c r="I96" s="912"/>
      <c r="J96" s="912"/>
      <c r="K96" s="912"/>
      <c r="L96" s="912"/>
      <c r="M96" s="912"/>
      <c r="N96" s="912"/>
      <c r="O96" s="912"/>
      <c r="P96" s="912"/>
      <c r="Q96" s="912"/>
      <c r="R96" s="912"/>
      <c r="S96" s="912"/>
      <c r="T96" s="912"/>
      <c r="U96" s="912"/>
      <c r="V96" s="912"/>
      <c r="W96" s="912"/>
      <c r="X96" s="912"/>
      <c r="Y96" s="912"/>
      <c r="Z96" s="627"/>
      <c r="AA96" s="627"/>
      <c r="AB96" s="627"/>
      <c r="AC96" s="627"/>
      <c r="AD96" s="947"/>
      <c r="AE96" s="947"/>
      <c r="AF96" s="947"/>
      <c r="AG96" s="947"/>
      <c r="AH96" s="948"/>
      <c r="AI96" s="948"/>
      <c r="AJ96" s="948"/>
      <c r="AK96" s="948"/>
      <c r="AL96" s="948"/>
      <c r="AM96" s="948"/>
      <c r="AN96" s="948"/>
      <c r="AO96" s="949"/>
      <c r="AP96" s="950"/>
      <c r="AQ96" s="951"/>
      <c r="AR96" s="949"/>
      <c r="AS96" s="950"/>
      <c r="AT96" s="951"/>
      <c r="AU96" s="948"/>
      <c r="AV96" s="948"/>
      <c r="AW96" s="948"/>
      <c r="AX96" s="948"/>
      <c r="AY96" s="948"/>
      <c r="AZ96" s="949"/>
      <c r="BA96" s="952"/>
      <c r="BB96" s="953"/>
    </row>
  </sheetData>
  <sheetProtection sheet="1" objects="1" scenarios="1"/>
  <mergeCells count="138">
    <mergeCell ref="A91:Y93"/>
    <mergeCell ref="A94:Y96"/>
    <mergeCell ref="AX83:BB89"/>
    <mergeCell ref="A85:Y87"/>
    <mergeCell ref="A88:Y90"/>
    <mergeCell ref="AD90:AG96"/>
    <mergeCell ref="AH90:AO96"/>
    <mergeCell ref="AP90:AP96"/>
    <mergeCell ref="AQ90:AR96"/>
    <mergeCell ref="AS90:AS96"/>
    <mergeCell ref="AT90:AZ96"/>
    <mergeCell ref="BA90:BB96"/>
    <mergeCell ref="A82:Y84"/>
    <mergeCell ref="AD83:AG89"/>
    <mergeCell ref="AH83:AK89"/>
    <mergeCell ref="AL83:AO89"/>
    <mergeCell ref="AP83:AS89"/>
    <mergeCell ref="AT83:AW89"/>
    <mergeCell ref="AM78:BB78"/>
    <mergeCell ref="A79:Y81"/>
    <mergeCell ref="AM79:AW80"/>
    <mergeCell ref="AX79:AX80"/>
    <mergeCell ref="AM81:BB81"/>
    <mergeCell ref="AX71:AX72"/>
    <mergeCell ref="A73:Y75"/>
    <mergeCell ref="AM73:BB73"/>
    <mergeCell ref="AI74:AL77"/>
    <mergeCell ref="AM74:BB74"/>
    <mergeCell ref="AM75:AO76"/>
    <mergeCell ref="AP75:AP76"/>
    <mergeCell ref="AQ75:AS76"/>
    <mergeCell ref="AT75:AT76"/>
    <mergeCell ref="AU75:AW76"/>
    <mergeCell ref="A70:Y72"/>
    <mergeCell ref="AI70:AL73"/>
    <mergeCell ref="AM70:BB70"/>
    <mergeCell ref="AM71:AN72"/>
    <mergeCell ref="AO71:AP72"/>
    <mergeCell ref="AQ71:AQ72"/>
    <mergeCell ref="A52:Y54"/>
    <mergeCell ref="AD52:BB53"/>
    <mergeCell ref="AD54:AH81"/>
    <mergeCell ref="AI54:AL57"/>
    <mergeCell ref="AM54:BB57"/>
    <mergeCell ref="A55:Y57"/>
    <mergeCell ref="A58:Y60"/>
    <mergeCell ref="AR71:AS72"/>
    <mergeCell ref="AT71:AT72"/>
    <mergeCell ref="AU71:AV72"/>
    <mergeCell ref="AW71:AW72"/>
    <mergeCell ref="AI58:AL61"/>
    <mergeCell ref="AM58:BB61"/>
    <mergeCell ref="A61:Y63"/>
    <mergeCell ref="AI62:AL65"/>
    <mergeCell ref="AM62:AY65"/>
    <mergeCell ref="AZ62:BB65"/>
    <mergeCell ref="A64:Y66"/>
    <mergeCell ref="AI66:AL69"/>
    <mergeCell ref="AM66:BB69"/>
    <mergeCell ref="A67:Y69"/>
    <mergeCell ref="A76:Y78"/>
    <mergeCell ref="AM77:BB77"/>
    <mergeCell ref="AI78:AL81"/>
    <mergeCell ref="AR41:AS42"/>
    <mergeCell ref="AT41:AT42"/>
    <mergeCell ref="AU41:AV42"/>
    <mergeCell ref="AW41:AW42"/>
    <mergeCell ref="AX41:AX42"/>
    <mergeCell ref="A43:Y45"/>
    <mergeCell ref="AM43:BB43"/>
    <mergeCell ref="AI44:AL47"/>
    <mergeCell ref="AM44:BB44"/>
    <mergeCell ref="AM45:AW46"/>
    <mergeCell ref="A46:Y48"/>
    <mergeCell ref="AM47:BB47"/>
    <mergeCell ref="AI48:AL51"/>
    <mergeCell ref="AM48:BB48"/>
    <mergeCell ref="A49:Y51"/>
    <mergeCell ref="AM49:AW50"/>
    <mergeCell ref="AX49:AX50"/>
    <mergeCell ref="AM51:BB51"/>
    <mergeCell ref="AK22:AK23"/>
    <mergeCell ref="AL22:AM23"/>
    <mergeCell ref="AN22:AN23"/>
    <mergeCell ref="G24:Y24"/>
    <mergeCell ref="A25:E29"/>
    <mergeCell ref="G25:Y29"/>
    <mergeCell ref="AD28:AH51"/>
    <mergeCell ref="AI28:AL31"/>
    <mergeCell ref="AM28:BB31"/>
    <mergeCell ref="G30:Y30"/>
    <mergeCell ref="A31:E35"/>
    <mergeCell ref="G31:Y35"/>
    <mergeCell ref="AI32:AL35"/>
    <mergeCell ref="AM32:BB35"/>
    <mergeCell ref="G36:Y36"/>
    <mergeCell ref="AI36:AL39"/>
    <mergeCell ref="AM36:AY39"/>
    <mergeCell ref="AZ36:BB39"/>
    <mergeCell ref="A37:Y42"/>
    <mergeCell ref="AI40:AL43"/>
    <mergeCell ref="AM40:BB40"/>
    <mergeCell ref="AM41:AN42"/>
    <mergeCell ref="AO41:AP42"/>
    <mergeCell ref="AQ41:AQ42"/>
    <mergeCell ref="AF22:AG23"/>
    <mergeCell ref="AH22:AH23"/>
    <mergeCell ref="AI22:AJ23"/>
    <mergeCell ref="A15:B16"/>
    <mergeCell ref="C15:D16"/>
    <mergeCell ref="E15:E16"/>
    <mergeCell ref="F15:G16"/>
    <mergeCell ref="H15:H16"/>
    <mergeCell ref="I15:J16"/>
    <mergeCell ref="AD5:BB5"/>
    <mergeCell ref="A6:Y8"/>
    <mergeCell ref="AD6:BB8"/>
    <mergeCell ref="A9:Y11"/>
    <mergeCell ref="AD9:BB11"/>
    <mergeCell ref="A12:Y14"/>
    <mergeCell ref="AD12:BB14"/>
    <mergeCell ref="A1:Y1"/>
    <mergeCell ref="Z1:AC96"/>
    <mergeCell ref="AD1:AW1"/>
    <mergeCell ref="AX1:BB1"/>
    <mergeCell ref="A2:Y4"/>
    <mergeCell ref="AD2:AW2"/>
    <mergeCell ref="AX2:BB2"/>
    <mergeCell ref="AD3:BB3"/>
    <mergeCell ref="AD4:BB4"/>
    <mergeCell ref="A5:Y5"/>
    <mergeCell ref="K15:K16"/>
    <mergeCell ref="A19:E23"/>
    <mergeCell ref="G19:G20"/>
    <mergeCell ref="H19:M20"/>
    <mergeCell ref="AD19:BB21"/>
    <mergeCell ref="G21:Y23"/>
    <mergeCell ref="AD22:AE23"/>
  </mergeCells>
  <phoneticPr fontId="56"/>
  <printOptions horizontalCentered="1" verticalCentered="1"/>
  <pageMargins left="0.23622047244094491" right="0.23622047244094491" top="0.74803149606299213" bottom="0.74803149606299213" header="0.31496062992125984" footer="0.31496062992125984"/>
  <pageSetup paperSize="9" scale="85" orientation="landscape" blackAndWhite="1" r:id="rId1"/>
  <headerFooter alignWithMargins="0"/>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A1:EC123"/>
  <sheetViews>
    <sheetView zoomScaleNormal="100" workbookViewId="0">
      <selection sqref="A1:BB1"/>
    </sheetView>
  </sheetViews>
  <sheetFormatPr defaultColWidth="1.875" defaultRowHeight="11.25" customHeight="1"/>
  <cols>
    <col min="1" max="50" width="1.875" style="47" customWidth="1"/>
    <col min="51" max="52" width="1.5" style="47" customWidth="1"/>
    <col min="53" max="54" width="2.125" style="47" customWidth="1"/>
    <col min="55" max="55" width="1.875" style="47" customWidth="1"/>
    <col min="56" max="57" width="1.875" style="47"/>
    <col min="58" max="58" width="3.125" style="47" bestFit="1" customWidth="1"/>
    <col min="59" max="16384" width="1.875" style="47"/>
  </cols>
  <sheetData>
    <row r="1" spans="1:131" ht="15" customHeight="1">
      <c r="A1" s="375" t="s">
        <v>420</v>
      </c>
      <c r="B1" s="375"/>
      <c r="C1" s="375"/>
      <c r="D1" s="375"/>
      <c r="E1" s="375"/>
      <c r="F1" s="375"/>
      <c r="G1" s="375"/>
      <c r="H1" s="375"/>
      <c r="I1" s="375"/>
      <c r="J1" s="375"/>
      <c r="K1" s="375"/>
      <c r="L1" s="375"/>
      <c r="M1" s="375"/>
      <c r="N1" s="375"/>
      <c r="O1" s="375"/>
      <c r="P1" s="375"/>
      <c r="Q1" s="375"/>
      <c r="R1" s="375"/>
      <c r="S1" s="375"/>
      <c r="T1" s="375"/>
      <c r="U1" s="375"/>
      <c r="V1" s="375"/>
      <c r="W1" s="375"/>
      <c r="X1" s="375"/>
      <c r="Y1" s="375"/>
      <c r="Z1" s="375"/>
      <c r="AA1" s="375"/>
      <c r="AB1" s="375"/>
      <c r="AC1" s="375"/>
      <c r="AD1" s="375"/>
      <c r="AE1" s="375"/>
      <c r="AF1" s="375"/>
      <c r="AG1" s="375"/>
      <c r="AH1" s="375"/>
      <c r="AI1" s="375"/>
      <c r="AJ1" s="375"/>
      <c r="AK1" s="375"/>
      <c r="AL1" s="375"/>
      <c r="AM1" s="375"/>
      <c r="AN1" s="375"/>
      <c r="AO1" s="375"/>
      <c r="AP1" s="375"/>
      <c r="AQ1" s="375"/>
      <c r="AR1" s="375"/>
      <c r="AS1" s="375"/>
      <c r="AT1" s="375"/>
      <c r="AU1" s="375"/>
      <c r="AV1" s="375"/>
      <c r="AW1" s="375"/>
      <c r="AX1" s="375"/>
      <c r="AY1" s="375"/>
      <c r="AZ1" s="375"/>
      <c r="BA1" s="375"/>
      <c r="BB1" s="375"/>
    </row>
    <row r="2" spans="1:131" s="2" customFormat="1" ht="15" customHeight="1">
      <c r="A2" s="375" t="s">
        <v>421</v>
      </c>
      <c r="B2" s="955"/>
      <c r="C2" s="955"/>
      <c r="D2" s="955"/>
      <c r="E2" s="955"/>
      <c r="F2" s="955"/>
      <c r="G2" s="955"/>
      <c r="H2" s="955"/>
      <c r="I2" s="955"/>
      <c r="J2" s="955"/>
      <c r="K2" s="955"/>
      <c r="L2" s="955"/>
      <c r="M2" s="955"/>
      <c r="N2" s="955"/>
      <c r="O2" s="955"/>
      <c r="P2" s="955"/>
      <c r="Q2" s="955"/>
      <c r="R2" s="955"/>
      <c r="S2" s="955"/>
      <c r="T2" s="955"/>
      <c r="U2" s="955"/>
      <c r="V2" s="955"/>
      <c r="W2" s="955"/>
      <c r="X2" s="955"/>
      <c r="Y2" s="955"/>
      <c r="Z2" s="955"/>
      <c r="AA2" s="955"/>
      <c r="AB2" s="955"/>
      <c r="AC2" s="955"/>
      <c r="AD2" s="955"/>
      <c r="AE2" s="955"/>
      <c r="AF2" s="955"/>
      <c r="AG2" s="955"/>
      <c r="AH2" s="955"/>
      <c r="AI2" s="955"/>
      <c r="AJ2" s="955"/>
      <c r="AK2" s="955"/>
      <c r="AL2" s="955"/>
      <c r="AM2" s="955"/>
      <c r="AN2" s="955"/>
      <c r="AO2" s="955"/>
      <c r="AP2" s="955"/>
      <c r="AQ2" s="955"/>
      <c r="AR2" s="955"/>
      <c r="AS2" s="955"/>
      <c r="AT2" s="955"/>
      <c r="AU2" s="955"/>
      <c r="AV2" s="955"/>
      <c r="AW2" s="955"/>
      <c r="AX2" s="955"/>
      <c r="AY2" s="955"/>
      <c r="AZ2" s="955"/>
      <c r="BA2" s="955"/>
      <c r="BB2" s="955"/>
    </row>
    <row r="3" spans="1:131" ht="11.25" customHeight="1">
      <c r="A3" s="333"/>
      <c r="B3" s="333"/>
      <c r="C3" s="333"/>
      <c r="D3" s="333"/>
      <c r="E3" s="333"/>
      <c r="F3" s="333"/>
      <c r="G3" s="333"/>
      <c r="H3" s="333"/>
      <c r="I3" s="333"/>
      <c r="J3" s="333"/>
      <c r="K3" s="333"/>
      <c r="L3" s="333"/>
      <c r="M3" s="333"/>
      <c r="N3" s="333"/>
      <c r="O3" s="333"/>
      <c r="P3" s="333"/>
      <c r="Q3" s="333"/>
      <c r="R3" s="333"/>
      <c r="S3" s="333"/>
      <c r="T3" s="333"/>
      <c r="U3" s="333"/>
      <c r="V3" s="333"/>
      <c r="W3" s="333"/>
      <c r="X3" s="333"/>
      <c r="Y3" s="333"/>
      <c r="Z3" s="333"/>
      <c r="AA3" s="333"/>
      <c r="AB3" s="333"/>
      <c r="AC3" s="333"/>
      <c r="AD3" s="333"/>
      <c r="AE3" s="333"/>
      <c r="AF3" s="333"/>
      <c r="AG3" s="333"/>
      <c r="AH3" s="333"/>
      <c r="AI3" s="333"/>
      <c r="AJ3" s="333"/>
      <c r="AK3" s="333"/>
      <c r="AL3" s="333"/>
      <c r="AM3" s="333"/>
      <c r="AN3" s="333"/>
      <c r="AO3" s="333"/>
      <c r="AP3" s="333"/>
      <c r="AQ3" s="333"/>
      <c r="AR3" s="333"/>
      <c r="AS3" s="333"/>
      <c r="AT3" s="333"/>
      <c r="AU3" s="333"/>
      <c r="AV3" s="333"/>
      <c r="AW3" s="333"/>
      <c r="AX3" s="333"/>
      <c r="AY3" s="333"/>
      <c r="AZ3" s="333"/>
      <c r="BA3" s="333"/>
      <c r="BB3" s="333"/>
    </row>
    <row r="4" spans="1:131" ht="11.25" customHeight="1">
      <c r="A4" s="956" t="s">
        <v>968</v>
      </c>
      <c r="B4" s="957"/>
      <c r="C4" s="957"/>
      <c r="D4" s="957"/>
      <c r="E4" s="957"/>
      <c r="F4" s="957"/>
      <c r="G4" s="957"/>
      <c r="H4" s="957"/>
      <c r="I4" s="957"/>
      <c r="J4" s="957"/>
      <c r="K4" s="957"/>
      <c r="L4" s="957"/>
      <c r="M4" s="957"/>
      <c r="N4" s="957"/>
      <c r="O4" s="957"/>
      <c r="P4" s="957"/>
      <c r="Q4" s="957"/>
      <c r="R4" s="957"/>
      <c r="S4" s="957"/>
      <c r="T4" s="957"/>
      <c r="U4" s="957"/>
      <c r="V4" s="957"/>
      <c r="W4" s="957"/>
      <c r="X4" s="957"/>
      <c r="Y4" s="957"/>
      <c r="Z4" s="957"/>
      <c r="AA4" s="957"/>
      <c r="AB4" s="957"/>
      <c r="AC4" s="957"/>
      <c r="AD4" s="957"/>
      <c r="AE4" s="957"/>
      <c r="AF4" s="957"/>
      <c r="AG4" s="957"/>
      <c r="AH4" s="957"/>
      <c r="AI4" s="957"/>
      <c r="AJ4" s="957"/>
      <c r="AK4" s="957"/>
      <c r="AL4" s="957"/>
      <c r="AM4" s="957"/>
      <c r="AN4" s="958"/>
      <c r="AO4" s="958"/>
      <c r="AP4" s="958"/>
      <c r="AQ4" s="958"/>
      <c r="AR4" s="958"/>
      <c r="AS4" s="958"/>
      <c r="AT4" s="958"/>
      <c r="AU4" s="958"/>
      <c r="AV4" s="958"/>
      <c r="AW4" s="958"/>
      <c r="AX4" s="958"/>
      <c r="AY4" s="958"/>
      <c r="AZ4" s="958"/>
      <c r="BA4" s="958"/>
      <c r="BB4" s="958"/>
    </row>
    <row r="5" spans="1:131" ht="11.25" customHeight="1">
      <c r="A5" s="959"/>
      <c r="B5" s="957"/>
      <c r="C5" s="957"/>
      <c r="D5" s="957"/>
      <c r="E5" s="957"/>
      <c r="F5" s="957"/>
      <c r="G5" s="957"/>
      <c r="H5" s="957"/>
      <c r="I5" s="957"/>
      <c r="J5" s="957"/>
      <c r="K5" s="957"/>
      <c r="L5" s="957"/>
      <c r="M5" s="957"/>
      <c r="N5" s="957"/>
      <c r="O5" s="957"/>
      <c r="P5" s="957"/>
      <c r="Q5" s="957"/>
      <c r="R5" s="957"/>
      <c r="S5" s="957"/>
      <c r="T5" s="957"/>
      <c r="U5" s="957"/>
      <c r="V5" s="957"/>
      <c r="W5" s="957"/>
      <c r="X5" s="957"/>
      <c r="Y5" s="957"/>
      <c r="Z5" s="957"/>
      <c r="AA5" s="957"/>
      <c r="AB5" s="957"/>
      <c r="AC5" s="957"/>
      <c r="AD5" s="957"/>
      <c r="AE5" s="957"/>
      <c r="AF5" s="957"/>
      <c r="AG5" s="957"/>
      <c r="AH5" s="957"/>
      <c r="AI5" s="957"/>
      <c r="AJ5" s="957"/>
      <c r="AK5" s="957"/>
      <c r="AL5" s="957"/>
      <c r="AM5" s="957"/>
      <c r="AN5" s="958"/>
      <c r="AO5" s="958"/>
      <c r="AP5" s="958"/>
      <c r="AQ5" s="958"/>
      <c r="AR5" s="958"/>
      <c r="AS5" s="958"/>
      <c r="AT5" s="958"/>
      <c r="AU5" s="958"/>
      <c r="AV5" s="958"/>
      <c r="AW5" s="958"/>
      <c r="AX5" s="958"/>
      <c r="AY5" s="958"/>
      <c r="AZ5" s="958"/>
      <c r="BA5" s="958"/>
      <c r="BB5" s="958"/>
    </row>
    <row r="6" spans="1:131" ht="11.25" customHeight="1">
      <c r="A6" s="957"/>
      <c r="B6" s="957"/>
      <c r="C6" s="957"/>
      <c r="D6" s="957"/>
      <c r="E6" s="957"/>
      <c r="F6" s="957"/>
      <c r="G6" s="957"/>
      <c r="H6" s="957"/>
      <c r="I6" s="957"/>
      <c r="J6" s="957"/>
      <c r="K6" s="957"/>
      <c r="L6" s="957"/>
      <c r="M6" s="957"/>
      <c r="N6" s="957"/>
      <c r="O6" s="957"/>
      <c r="P6" s="957"/>
      <c r="Q6" s="957"/>
      <c r="R6" s="957"/>
      <c r="S6" s="957"/>
      <c r="T6" s="957"/>
      <c r="U6" s="957"/>
      <c r="V6" s="957"/>
      <c r="W6" s="957"/>
      <c r="X6" s="957"/>
      <c r="Y6" s="957"/>
      <c r="Z6" s="957"/>
      <c r="AA6" s="957"/>
      <c r="AB6" s="957"/>
      <c r="AC6" s="957"/>
      <c r="AD6" s="957"/>
      <c r="AE6" s="957"/>
      <c r="AF6" s="957"/>
      <c r="AG6" s="957"/>
      <c r="AH6" s="957"/>
      <c r="AI6" s="957"/>
      <c r="AJ6" s="957"/>
      <c r="AK6" s="957"/>
      <c r="AL6" s="957"/>
      <c r="AM6" s="957"/>
      <c r="AN6" s="958"/>
      <c r="AO6" s="958"/>
      <c r="AP6" s="958"/>
      <c r="AQ6" s="958"/>
      <c r="AR6" s="958"/>
      <c r="AS6" s="958"/>
      <c r="AT6" s="958"/>
      <c r="AU6" s="958"/>
      <c r="AV6" s="958"/>
      <c r="AW6" s="958"/>
      <c r="AX6" s="958"/>
      <c r="AY6" s="958"/>
      <c r="AZ6" s="958"/>
      <c r="BA6" s="958"/>
      <c r="BB6" s="958"/>
    </row>
    <row r="7" spans="1:131" ht="11.25" customHeight="1">
      <c r="A7" s="957"/>
      <c r="B7" s="957"/>
      <c r="C7" s="957"/>
      <c r="D7" s="957"/>
      <c r="E7" s="957"/>
      <c r="F7" s="957"/>
      <c r="G7" s="957"/>
      <c r="H7" s="957"/>
      <c r="I7" s="957"/>
      <c r="J7" s="957"/>
      <c r="K7" s="957"/>
      <c r="L7" s="957"/>
      <c r="M7" s="957"/>
      <c r="N7" s="957"/>
      <c r="O7" s="957"/>
      <c r="P7" s="957"/>
      <c r="Q7" s="957"/>
      <c r="R7" s="957"/>
      <c r="S7" s="957"/>
      <c r="T7" s="957"/>
      <c r="U7" s="957"/>
      <c r="V7" s="957"/>
      <c r="W7" s="957"/>
      <c r="X7" s="957"/>
      <c r="Y7" s="957"/>
      <c r="Z7" s="957"/>
      <c r="AA7" s="957"/>
      <c r="AB7" s="957"/>
      <c r="AC7" s="957"/>
      <c r="AD7" s="957"/>
      <c r="AE7" s="957"/>
      <c r="AF7" s="957"/>
      <c r="AG7" s="957"/>
      <c r="AH7" s="957"/>
      <c r="AI7" s="957"/>
      <c r="AJ7" s="957"/>
      <c r="AK7" s="957"/>
      <c r="AL7" s="957"/>
      <c r="AM7" s="957"/>
      <c r="AN7" s="958"/>
      <c r="AO7" s="958"/>
      <c r="AP7" s="958"/>
      <c r="AQ7" s="958"/>
      <c r="AR7" s="958"/>
      <c r="AS7" s="958"/>
      <c r="AT7" s="958"/>
      <c r="AU7" s="958"/>
      <c r="AV7" s="958"/>
      <c r="AW7" s="958"/>
      <c r="AX7" s="958"/>
      <c r="AY7" s="958"/>
      <c r="AZ7" s="958"/>
      <c r="BA7" s="958"/>
      <c r="BB7" s="958"/>
    </row>
    <row r="8" spans="1:131" ht="11.25" customHeight="1">
      <c r="A8" s="960" t="s">
        <v>422</v>
      </c>
      <c r="B8" s="960"/>
      <c r="C8" s="960"/>
      <c r="D8" s="960"/>
      <c r="E8" s="960"/>
      <c r="F8" s="960"/>
      <c r="G8" s="961" t="s">
        <v>423</v>
      </c>
      <c r="H8" s="961"/>
      <c r="I8" s="961"/>
      <c r="J8" s="961"/>
      <c r="K8" s="961"/>
      <c r="L8" s="961"/>
      <c r="M8" s="961"/>
      <c r="N8" s="961"/>
      <c r="O8" s="961"/>
      <c r="P8" s="961"/>
      <c r="Q8" s="660" t="s">
        <v>424</v>
      </c>
      <c r="R8" s="660"/>
      <c r="S8" s="660"/>
      <c r="T8" s="660"/>
      <c r="U8" s="660"/>
      <c r="V8" s="660"/>
      <c r="W8" s="660"/>
      <c r="X8" s="660"/>
      <c r="Y8" s="660"/>
      <c r="Z8" s="660"/>
      <c r="AA8" s="660"/>
      <c r="AB8" s="660"/>
      <c r="AC8" s="660"/>
      <c r="AD8" s="660"/>
      <c r="AE8" s="660"/>
      <c r="AF8" s="660"/>
      <c r="AG8" s="660"/>
      <c r="AH8" s="660"/>
      <c r="AI8" s="660"/>
      <c r="AJ8" s="660"/>
      <c r="AK8" s="660"/>
      <c r="AL8" s="660"/>
      <c r="AM8" s="660"/>
      <c r="AN8" s="660"/>
      <c r="AO8" s="660"/>
      <c r="AP8" s="660"/>
      <c r="AQ8" s="660"/>
      <c r="AR8" s="660"/>
      <c r="AS8" s="660"/>
      <c r="AT8" s="660"/>
      <c r="AU8" s="660"/>
      <c r="AV8" s="660"/>
      <c r="AW8" s="660"/>
      <c r="AX8" s="660"/>
      <c r="AY8" s="660"/>
      <c r="AZ8" s="660"/>
      <c r="BA8" s="660"/>
      <c r="BB8" s="660"/>
    </row>
    <row r="9" spans="1:131" ht="11.25" customHeight="1" thickBot="1">
      <c r="A9" s="960"/>
      <c r="B9" s="960"/>
      <c r="C9" s="960"/>
      <c r="D9" s="960"/>
      <c r="E9" s="960"/>
      <c r="F9" s="960"/>
      <c r="G9" s="961"/>
      <c r="H9" s="961"/>
      <c r="I9" s="961"/>
      <c r="J9" s="961"/>
      <c r="K9" s="961"/>
      <c r="L9" s="961"/>
      <c r="M9" s="961"/>
      <c r="N9" s="961"/>
      <c r="O9" s="961"/>
      <c r="P9" s="961"/>
      <c r="Q9" s="660"/>
      <c r="R9" s="660"/>
      <c r="S9" s="660"/>
      <c r="T9" s="660"/>
      <c r="U9" s="660"/>
      <c r="V9" s="660"/>
      <c r="W9" s="660"/>
      <c r="X9" s="660"/>
      <c r="Y9" s="660"/>
      <c r="Z9" s="660"/>
      <c r="AA9" s="660"/>
      <c r="AB9" s="660"/>
      <c r="AC9" s="660"/>
      <c r="AD9" s="660"/>
      <c r="AE9" s="660"/>
      <c r="AF9" s="660"/>
      <c r="AG9" s="660"/>
      <c r="AH9" s="660"/>
      <c r="AI9" s="660"/>
      <c r="AJ9" s="660"/>
      <c r="AK9" s="660"/>
      <c r="AL9" s="660"/>
      <c r="AM9" s="660"/>
      <c r="AN9" s="660"/>
      <c r="AO9" s="660"/>
      <c r="AP9" s="660"/>
      <c r="AQ9" s="660"/>
      <c r="AR9" s="660"/>
      <c r="AS9" s="660"/>
      <c r="AT9" s="660"/>
      <c r="AU9" s="660"/>
      <c r="AV9" s="660"/>
      <c r="AW9" s="660"/>
      <c r="AX9" s="660"/>
      <c r="AY9" s="660"/>
      <c r="AZ9" s="660"/>
      <c r="BA9" s="660"/>
      <c r="BB9" s="660"/>
    </row>
    <row r="10" spans="1:131" ht="11.25" customHeight="1">
      <c r="A10" s="963" t="s">
        <v>425</v>
      </c>
      <c r="B10" s="963"/>
      <c r="C10" s="963"/>
      <c r="D10" s="963"/>
      <c r="E10" s="963"/>
      <c r="F10" s="963"/>
      <c r="G10" s="965" t="s">
        <v>426</v>
      </c>
      <c r="H10" s="965"/>
      <c r="I10" s="965"/>
      <c r="J10" s="965"/>
      <c r="K10" s="965"/>
      <c r="L10" s="965"/>
      <c r="M10" s="965"/>
      <c r="N10" s="965"/>
      <c r="O10" s="965"/>
      <c r="P10" s="965"/>
      <c r="Q10" s="660"/>
      <c r="R10" s="660"/>
      <c r="S10" s="967"/>
      <c r="T10" s="967"/>
      <c r="U10" s="967"/>
      <c r="V10" s="967"/>
      <c r="W10" s="967"/>
      <c r="X10" s="967"/>
      <c r="Y10" s="967"/>
      <c r="Z10" s="967"/>
      <c r="AA10" s="967"/>
      <c r="AB10" s="967"/>
      <c r="AC10" s="967"/>
      <c r="AD10" s="967"/>
      <c r="AE10" s="967"/>
      <c r="AF10" s="967"/>
      <c r="AG10" s="967"/>
      <c r="AH10" s="967"/>
      <c r="AI10" s="968"/>
      <c r="AJ10" s="971" t="s">
        <v>427</v>
      </c>
      <c r="AK10" s="972"/>
      <c r="AL10" s="973"/>
      <c r="AM10" s="977" t="s">
        <v>428</v>
      </c>
      <c r="AN10" s="972"/>
      <c r="AO10" s="972"/>
      <c r="AP10" s="972"/>
      <c r="AQ10" s="979" t="str">
        <f>'01.入会申込書'!AP25</f>
        <v/>
      </c>
      <c r="AR10" s="979"/>
      <c r="AS10" s="972" t="s">
        <v>282</v>
      </c>
      <c r="AT10" s="972"/>
      <c r="AU10" s="979" t="str">
        <f>'01.入会申込書'!AT25</f>
        <v/>
      </c>
      <c r="AV10" s="979"/>
      <c r="AW10" s="972" t="s">
        <v>283</v>
      </c>
      <c r="AX10" s="972"/>
      <c r="AY10" s="979" t="str">
        <f>'01.入会申込書'!AX25</f>
        <v/>
      </c>
      <c r="AZ10" s="979"/>
      <c r="BA10" s="972" t="s">
        <v>284</v>
      </c>
      <c r="BB10" s="981"/>
      <c r="DU10" s="156"/>
    </row>
    <row r="11" spans="1:131" ht="11.25" customHeight="1" thickBot="1">
      <c r="A11" s="964"/>
      <c r="B11" s="964"/>
      <c r="C11" s="964"/>
      <c r="D11" s="964"/>
      <c r="E11" s="964"/>
      <c r="F11" s="964"/>
      <c r="G11" s="966"/>
      <c r="H11" s="966"/>
      <c r="I11" s="966"/>
      <c r="J11" s="966"/>
      <c r="K11" s="966"/>
      <c r="L11" s="966"/>
      <c r="M11" s="966"/>
      <c r="N11" s="966"/>
      <c r="O11" s="966"/>
      <c r="P11" s="966"/>
      <c r="Q11" s="962"/>
      <c r="R11" s="962"/>
      <c r="S11" s="969"/>
      <c r="T11" s="969"/>
      <c r="U11" s="969"/>
      <c r="V11" s="969"/>
      <c r="W11" s="969"/>
      <c r="X11" s="969"/>
      <c r="Y11" s="969"/>
      <c r="Z11" s="969"/>
      <c r="AA11" s="969"/>
      <c r="AB11" s="969"/>
      <c r="AC11" s="969"/>
      <c r="AD11" s="969"/>
      <c r="AE11" s="969"/>
      <c r="AF11" s="969"/>
      <c r="AG11" s="969"/>
      <c r="AH11" s="969"/>
      <c r="AI11" s="970"/>
      <c r="AJ11" s="974"/>
      <c r="AK11" s="975"/>
      <c r="AL11" s="976"/>
      <c r="AM11" s="978"/>
      <c r="AN11" s="975"/>
      <c r="AO11" s="975"/>
      <c r="AP11" s="975"/>
      <c r="AQ11" s="980"/>
      <c r="AR11" s="980"/>
      <c r="AS11" s="975"/>
      <c r="AT11" s="975"/>
      <c r="AU11" s="980"/>
      <c r="AV11" s="980"/>
      <c r="AW11" s="975"/>
      <c r="AX11" s="975"/>
      <c r="AY11" s="980"/>
      <c r="AZ11" s="980"/>
      <c r="BA11" s="975"/>
      <c r="BB11" s="982"/>
      <c r="DU11" s="156"/>
    </row>
    <row r="12" spans="1:131" ht="11.25" customHeight="1">
      <c r="A12" s="971" t="s">
        <v>371</v>
      </c>
      <c r="B12" s="983"/>
      <c r="C12" s="983"/>
      <c r="D12" s="983"/>
      <c r="E12" s="983"/>
      <c r="F12" s="983"/>
      <c r="G12" s="983"/>
      <c r="H12" s="983"/>
      <c r="I12" s="983"/>
      <c r="J12" s="983"/>
      <c r="K12" s="983"/>
      <c r="L12" s="983"/>
      <c r="M12" s="984"/>
      <c r="N12" s="990" t="str">
        <f>'01.入会申込書'!M27</f>
        <v/>
      </c>
      <c r="O12" s="979"/>
      <c r="P12" s="979"/>
      <c r="Q12" s="979"/>
      <c r="R12" s="979"/>
      <c r="S12" s="979"/>
      <c r="T12" s="979"/>
      <c r="U12" s="979"/>
      <c r="V12" s="979"/>
      <c r="W12" s="979"/>
      <c r="X12" s="979"/>
      <c r="Y12" s="979"/>
      <c r="Z12" s="979"/>
      <c r="AA12" s="979"/>
      <c r="AB12" s="979"/>
      <c r="AC12" s="979"/>
      <c r="AD12" s="979"/>
      <c r="AE12" s="979"/>
      <c r="AF12" s="979"/>
      <c r="AG12" s="979"/>
      <c r="AH12" s="979"/>
      <c r="AI12" s="993" t="s">
        <v>429</v>
      </c>
      <c r="AJ12" s="995" t="str">
        <f>'01.入会申込書'!AI27</f>
        <v/>
      </c>
      <c r="AK12" s="766"/>
      <c r="AL12" s="766"/>
      <c r="AM12" s="766"/>
      <c r="AN12" s="994" t="s">
        <v>430</v>
      </c>
      <c r="AO12" s="660" t="s">
        <v>431</v>
      </c>
      <c r="AP12" s="638"/>
      <c r="AQ12" s="996" t="str">
        <f>'01.入会申込書'!AP27</f>
        <v/>
      </c>
      <c r="AR12" s="997"/>
      <c r="AS12" s="997"/>
      <c r="AT12" s="997"/>
      <c r="AU12" s="997"/>
      <c r="AV12" s="997"/>
      <c r="AW12" s="997"/>
      <c r="AX12" s="997"/>
      <c r="AY12" s="997"/>
      <c r="AZ12" s="997"/>
      <c r="BA12" s="660" t="s">
        <v>432</v>
      </c>
      <c r="BB12" s="998"/>
      <c r="DU12" s="156"/>
      <c r="DV12" s="57" t="s">
        <v>33</v>
      </c>
      <c r="DW12" s="57" t="s">
        <v>24</v>
      </c>
      <c r="EA12" s="57" t="s">
        <v>24</v>
      </c>
    </row>
    <row r="13" spans="1:131" ht="11.25" customHeight="1">
      <c r="A13" s="985"/>
      <c r="B13" s="638"/>
      <c r="C13" s="638"/>
      <c r="D13" s="638"/>
      <c r="E13" s="638"/>
      <c r="F13" s="638"/>
      <c r="G13" s="638"/>
      <c r="H13" s="638"/>
      <c r="I13" s="638"/>
      <c r="J13" s="638"/>
      <c r="K13" s="638"/>
      <c r="L13" s="638"/>
      <c r="M13" s="986"/>
      <c r="N13" s="991"/>
      <c r="O13" s="766"/>
      <c r="P13" s="766"/>
      <c r="Q13" s="766"/>
      <c r="R13" s="766"/>
      <c r="S13" s="766"/>
      <c r="T13" s="766"/>
      <c r="U13" s="766"/>
      <c r="V13" s="766"/>
      <c r="W13" s="766"/>
      <c r="X13" s="766"/>
      <c r="Y13" s="766"/>
      <c r="Z13" s="766"/>
      <c r="AA13" s="766"/>
      <c r="AB13" s="766"/>
      <c r="AC13" s="766"/>
      <c r="AD13" s="766"/>
      <c r="AE13" s="766"/>
      <c r="AF13" s="766"/>
      <c r="AG13" s="766"/>
      <c r="AH13" s="766"/>
      <c r="AI13" s="994"/>
      <c r="AJ13" s="766"/>
      <c r="AK13" s="766"/>
      <c r="AL13" s="766"/>
      <c r="AM13" s="766"/>
      <c r="AN13" s="994"/>
      <c r="AO13" s="638"/>
      <c r="AP13" s="638"/>
      <c r="AQ13" s="766"/>
      <c r="AR13" s="766"/>
      <c r="AS13" s="766"/>
      <c r="AT13" s="766"/>
      <c r="AU13" s="766"/>
      <c r="AV13" s="766"/>
      <c r="AW13" s="766"/>
      <c r="AX13" s="766"/>
      <c r="AY13" s="766"/>
      <c r="AZ13" s="766"/>
      <c r="BA13" s="660"/>
      <c r="BB13" s="998"/>
      <c r="DU13" s="156"/>
      <c r="DV13" s="58" t="s">
        <v>419</v>
      </c>
      <c r="DW13" s="58" t="s">
        <v>32</v>
      </c>
      <c r="EA13" s="57" t="s">
        <v>33</v>
      </c>
    </row>
    <row r="14" spans="1:131" ht="11.25" customHeight="1">
      <c r="A14" s="987"/>
      <c r="B14" s="988"/>
      <c r="C14" s="988"/>
      <c r="D14" s="988"/>
      <c r="E14" s="988"/>
      <c r="F14" s="988"/>
      <c r="G14" s="988"/>
      <c r="H14" s="988"/>
      <c r="I14" s="988"/>
      <c r="J14" s="988"/>
      <c r="K14" s="988"/>
      <c r="L14" s="988"/>
      <c r="M14" s="989"/>
      <c r="N14" s="992"/>
      <c r="O14" s="980"/>
      <c r="P14" s="980"/>
      <c r="Q14" s="980"/>
      <c r="R14" s="980"/>
      <c r="S14" s="980"/>
      <c r="T14" s="980"/>
      <c r="U14" s="980"/>
      <c r="V14" s="980"/>
      <c r="W14" s="980"/>
      <c r="X14" s="980"/>
      <c r="Y14" s="980"/>
      <c r="Z14" s="980"/>
      <c r="AA14" s="980"/>
      <c r="AB14" s="980"/>
      <c r="AC14" s="980"/>
      <c r="AD14" s="980"/>
      <c r="AE14" s="980"/>
      <c r="AF14" s="980"/>
      <c r="AG14" s="980"/>
      <c r="AH14" s="980"/>
      <c r="AI14" s="994"/>
      <c r="AJ14" s="980"/>
      <c r="AK14" s="980"/>
      <c r="AL14" s="980"/>
      <c r="AM14" s="980"/>
      <c r="AN14" s="994"/>
      <c r="AO14" s="638"/>
      <c r="AP14" s="638"/>
      <c r="AQ14" s="980"/>
      <c r="AR14" s="980"/>
      <c r="AS14" s="980"/>
      <c r="AT14" s="980"/>
      <c r="AU14" s="980"/>
      <c r="AV14" s="980"/>
      <c r="AW14" s="980"/>
      <c r="AX14" s="980"/>
      <c r="AY14" s="980"/>
      <c r="AZ14" s="980"/>
      <c r="BA14" s="660"/>
      <c r="BB14" s="998"/>
      <c r="DU14" s="156"/>
      <c r="DV14" s="58" t="s">
        <v>34</v>
      </c>
      <c r="DW14" s="58" t="s">
        <v>35</v>
      </c>
      <c r="EA14" s="58" t="s">
        <v>419</v>
      </c>
    </row>
    <row r="15" spans="1:131" ht="11.25" customHeight="1">
      <c r="A15" s="999" t="s">
        <v>433</v>
      </c>
      <c r="B15" s="1000"/>
      <c r="C15" s="1000"/>
      <c r="D15" s="1000"/>
      <c r="E15" s="1000"/>
      <c r="F15" s="1001"/>
      <c r="G15" s="1001"/>
      <c r="H15" s="1001"/>
      <c r="I15" s="1001"/>
      <c r="J15" s="1001"/>
      <c r="K15" s="1001"/>
      <c r="L15" s="1001"/>
      <c r="M15" s="1002"/>
      <c r="N15" s="1004" t="str">
        <f>'01.入会申込書'!M35</f>
        <v/>
      </c>
      <c r="O15" s="1004"/>
      <c r="P15" s="1004"/>
      <c r="Q15" s="1004"/>
      <c r="R15" s="1004"/>
      <c r="S15" s="1004"/>
      <c r="T15" s="1004"/>
      <c r="U15" s="1004"/>
      <c r="V15" s="1004"/>
      <c r="W15" s="1004"/>
      <c r="X15" s="1004"/>
      <c r="Y15" s="1004"/>
      <c r="Z15" s="1004"/>
      <c r="AA15" s="1004"/>
      <c r="AB15" s="1004"/>
      <c r="AC15" s="1004"/>
      <c r="AD15" s="1004"/>
      <c r="AE15" s="1004"/>
      <c r="AF15" s="1004"/>
      <c r="AG15" s="1004"/>
      <c r="AH15" s="1004"/>
      <c r="AI15" s="1004"/>
      <c r="AJ15" s="1004"/>
      <c r="AK15" s="1004"/>
      <c r="AL15" s="1004"/>
      <c r="AM15" s="1004"/>
      <c r="AN15" s="1004"/>
      <c r="AO15" s="1004"/>
      <c r="AP15" s="1004"/>
      <c r="AQ15" s="1004"/>
      <c r="AR15" s="1004"/>
      <c r="AS15" s="1004"/>
      <c r="AT15" s="1004"/>
      <c r="AU15" s="1004"/>
      <c r="AV15" s="1004"/>
      <c r="AW15" s="1004"/>
      <c r="AX15" s="1004"/>
      <c r="AY15" s="1004"/>
      <c r="AZ15" s="1004"/>
      <c r="BA15" s="1004"/>
      <c r="BB15" s="1005"/>
      <c r="DU15" s="156"/>
      <c r="DV15" s="58" t="s">
        <v>42</v>
      </c>
      <c r="DW15" s="58" t="s">
        <v>43</v>
      </c>
      <c r="EA15" s="58" t="s">
        <v>34</v>
      </c>
    </row>
    <row r="16" spans="1:131" ht="11.25" customHeight="1">
      <c r="A16" s="1003"/>
      <c r="B16" s="660"/>
      <c r="C16" s="660"/>
      <c r="D16" s="660"/>
      <c r="E16" s="660"/>
      <c r="F16" s="638"/>
      <c r="G16" s="638"/>
      <c r="H16" s="638"/>
      <c r="I16" s="638"/>
      <c r="J16" s="638"/>
      <c r="K16" s="638"/>
      <c r="L16" s="638"/>
      <c r="M16" s="986"/>
      <c r="N16" s="1006"/>
      <c r="O16" s="1006"/>
      <c r="P16" s="1006"/>
      <c r="Q16" s="1006"/>
      <c r="R16" s="1006"/>
      <c r="S16" s="1006"/>
      <c r="T16" s="1006"/>
      <c r="U16" s="1006"/>
      <c r="V16" s="1006"/>
      <c r="W16" s="1006"/>
      <c r="X16" s="1006"/>
      <c r="Y16" s="1006"/>
      <c r="Z16" s="1006"/>
      <c r="AA16" s="1006"/>
      <c r="AB16" s="1006"/>
      <c r="AC16" s="1006"/>
      <c r="AD16" s="1006"/>
      <c r="AE16" s="1006"/>
      <c r="AF16" s="1006"/>
      <c r="AG16" s="1006"/>
      <c r="AH16" s="1006"/>
      <c r="AI16" s="1006"/>
      <c r="AJ16" s="1006"/>
      <c r="AK16" s="1006"/>
      <c r="AL16" s="1006"/>
      <c r="AM16" s="1006"/>
      <c r="AN16" s="1006"/>
      <c r="AO16" s="1006"/>
      <c r="AP16" s="1006"/>
      <c r="AQ16" s="1006"/>
      <c r="AR16" s="1006"/>
      <c r="AS16" s="1006"/>
      <c r="AT16" s="1006"/>
      <c r="AU16" s="1006"/>
      <c r="AV16" s="1006"/>
      <c r="AW16" s="1006"/>
      <c r="AX16" s="1006"/>
      <c r="AY16" s="1006"/>
      <c r="AZ16" s="1006"/>
      <c r="BA16" s="1006"/>
      <c r="BB16" s="1007"/>
      <c r="DU16" s="156"/>
      <c r="DV16" s="58" t="s">
        <v>45</v>
      </c>
      <c r="DW16" s="58" t="s">
        <v>46</v>
      </c>
      <c r="EA16" s="58" t="s">
        <v>42</v>
      </c>
    </row>
    <row r="17" spans="1:133" ht="11.25" customHeight="1">
      <c r="A17" s="974"/>
      <c r="B17" s="975"/>
      <c r="C17" s="975"/>
      <c r="D17" s="975"/>
      <c r="E17" s="975"/>
      <c r="F17" s="988"/>
      <c r="G17" s="988"/>
      <c r="H17" s="988"/>
      <c r="I17" s="988"/>
      <c r="J17" s="988"/>
      <c r="K17" s="988"/>
      <c r="L17" s="988"/>
      <c r="M17" s="989"/>
      <c r="N17" s="1008"/>
      <c r="O17" s="1008"/>
      <c r="P17" s="1008"/>
      <c r="Q17" s="1008"/>
      <c r="R17" s="1008"/>
      <c r="S17" s="1008"/>
      <c r="T17" s="1008"/>
      <c r="U17" s="1008"/>
      <c r="V17" s="1008"/>
      <c r="W17" s="1008"/>
      <c r="X17" s="1008"/>
      <c r="Y17" s="1008"/>
      <c r="Z17" s="1008"/>
      <c r="AA17" s="1008"/>
      <c r="AB17" s="1008"/>
      <c r="AC17" s="1008"/>
      <c r="AD17" s="1008"/>
      <c r="AE17" s="1008"/>
      <c r="AF17" s="1008"/>
      <c r="AG17" s="1008"/>
      <c r="AH17" s="1008"/>
      <c r="AI17" s="1008"/>
      <c r="AJ17" s="1008"/>
      <c r="AK17" s="1008"/>
      <c r="AL17" s="1008"/>
      <c r="AM17" s="1008"/>
      <c r="AN17" s="1008"/>
      <c r="AO17" s="1008"/>
      <c r="AP17" s="1008"/>
      <c r="AQ17" s="1008"/>
      <c r="AR17" s="1008"/>
      <c r="AS17" s="1008"/>
      <c r="AT17" s="1008"/>
      <c r="AU17" s="1008"/>
      <c r="AV17" s="1008"/>
      <c r="AW17" s="1008"/>
      <c r="AX17" s="1008"/>
      <c r="AY17" s="1008"/>
      <c r="AZ17" s="1008"/>
      <c r="BA17" s="1008"/>
      <c r="BB17" s="1009"/>
      <c r="DU17" s="156"/>
      <c r="DV17" s="58" t="s">
        <v>49</v>
      </c>
      <c r="DW17" s="58" t="s">
        <v>50</v>
      </c>
      <c r="EA17" s="58" t="s">
        <v>45</v>
      </c>
    </row>
    <row r="18" spans="1:133" ht="11.25" customHeight="1">
      <c r="A18" s="1010" t="s">
        <v>434</v>
      </c>
      <c r="B18" s="406"/>
      <c r="C18" s="406"/>
      <c r="D18" s="406"/>
      <c r="E18" s="406"/>
      <c r="F18" s="1011"/>
      <c r="G18" s="1011"/>
      <c r="H18" s="1011"/>
      <c r="I18" s="1011"/>
      <c r="J18" s="1011"/>
      <c r="K18" s="1011"/>
      <c r="L18" s="1011"/>
      <c r="M18" s="1012"/>
      <c r="N18" s="1018"/>
      <c r="O18" s="1018"/>
      <c r="P18" s="1018"/>
      <c r="Q18" s="1018"/>
      <c r="R18" s="1018"/>
      <c r="S18" s="1018"/>
      <c r="T18" s="1018"/>
      <c r="U18" s="1018"/>
      <c r="V18" s="1018"/>
      <c r="W18" s="1018"/>
      <c r="X18" s="1018"/>
      <c r="Y18" s="1018"/>
      <c r="Z18" s="1018"/>
      <c r="AA18" s="1018"/>
      <c r="AB18" s="1018"/>
      <c r="AC18" s="1018"/>
      <c r="AD18" s="1018"/>
      <c r="AE18" s="1018"/>
      <c r="AF18" s="1018"/>
      <c r="AG18" s="1018"/>
      <c r="AH18" s="1018"/>
      <c r="AI18" s="1018"/>
      <c r="AJ18" s="1018"/>
      <c r="AK18" s="1018"/>
      <c r="AL18" s="1018"/>
      <c r="AM18" s="1018"/>
      <c r="AN18" s="1018"/>
      <c r="AO18" s="1018"/>
      <c r="AP18" s="1018"/>
      <c r="AQ18" s="1018"/>
      <c r="AR18" s="1018"/>
      <c r="AS18" s="1018"/>
      <c r="AT18" s="1018"/>
      <c r="AU18" s="1018"/>
      <c r="AV18" s="1018"/>
      <c r="AW18" s="1018"/>
      <c r="AX18" s="1018"/>
      <c r="AY18" s="1018"/>
      <c r="AZ18" s="1018"/>
      <c r="BA18" s="1018"/>
      <c r="BB18" s="1019"/>
      <c r="DU18" s="156"/>
      <c r="DV18" s="58" t="s">
        <v>52</v>
      </c>
      <c r="DW18" s="58" t="s">
        <v>53</v>
      </c>
      <c r="EA18" s="58" t="s">
        <v>49</v>
      </c>
    </row>
    <row r="19" spans="1:133" ht="11.25" customHeight="1">
      <c r="A19" s="1013"/>
      <c r="B19" s="333"/>
      <c r="C19" s="333"/>
      <c r="D19" s="333"/>
      <c r="E19" s="333"/>
      <c r="F19" s="958"/>
      <c r="G19" s="958"/>
      <c r="H19" s="958"/>
      <c r="I19" s="958"/>
      <c r="J19" s="958"/>
      <c r="K19" s="958"/>
      <c r="L19" s="958"/>
      <c r="M19" s="1014"/>
      <c r="N19" s="1020"/>
      <c r="O19" s="1020"/>
      <c r="P19" s="1020"/>
      <c r="Q19" s="1020"/>
      <c r="R19" s="1020"/>
      <c r="S19" s="1020"/>
      <c r="T19" s="1020"/>
      <c r="U19" s="1020"/>
      <c r="V19" s="1020"/>
      <c r="W19" s="1020"/>
      <c r="X19" s="1020"/>
      <c r="Y19" s="1020"/>
      <c r="Z19" s="1020"/>
      <c r="AA19" s="1020"/>
      <c r="AB19" s="1020"/>
      <c r="AC19" s="1020"/>
      <c r="AD19" s="1020"/>
      <c r="AE19" s="1020"/>
      <c r="AF19" s="1020"/>
      <c r="AG19" s="1020"/>
      <c r="AH19" s="1020"/>
      <c r="AI19" s="1020"/>
      <c r="AJ19" s="1020"/>
      <c r="AK19" s="1020"/>
      <c r="AL19" s="1020"/>
      <c r="AM19" s="1020"/>
      <c r="AN19" s="1020"/>
      <c r="AO19" s="1020"/>
      <c r="AP19" s="1020"/>
      <c r="AQ19" s="1020"/>
      <c r="AR19" s="1020"/>
      <c r="AS19" s="1020"/>
      <c r="AT19" s="1020"/>
      <c r="AU19" s="1020"/>
      <c r="AV19" s="1020"/>
      <c r="AW19" s="1020"/>
      <c r="AX19" s="1020"/>
      <c r="AY19" s="1020"/>
      <c r="AZ19" s="1020"/>
      <c r="BA19" s="1020"/>
      <c r="BB19" s="1021"/>
      <c r="DU19" s="156"/>
      <c r="DV19" s="58" t="s">
        <v>57</v>
      </c>
      <c r="DW19" s="58" t="s">
        <v>58</v>
      </c>
      <c r="EA19" s="58" t="s">
        <v>52</v>
      </c>
    </row>
    <row r="20" spans="1:133" ht="11.25" customHeight="1">
      <c r="A20" s="382"/>
      <c r="B20" s="1015"/>
      <c r="C20" s="1015"/>
      <c r="D20" s="1015"/>
      <c r="E20" s="1015"/>
      <c r="F20" s="1016"/>
      <c r="G20" s="1016"/>
      <c r="H20" s="1016"/>
      <c r="I20" s="1016"/>
      <c r="J20" s="1016"/>
      <c r="K20" s="1016"/>
      <c r="L20" s="1016"/>
      <c r="M20" s="1017"/>
      <c r="N20" s="1022"/>
      <c r="O20" s="1022"/>
      <c r="P20" s="1022"/>
      <c r="Q20" s="1022"/>
      <c r="R20" s="1022"/>
      <c r="S20" s="1022"/>
      <c r="T20" s="1022"/>
      <c r="U20" s="1022"/>
      <c r="V20" s="1022"/>
      <c r="W20" s="1022"/>
      <c r="X20" s="1022"/>
      <c r="Y20" s="1022"/>
      <c r="Z20" s="1022"/>
      <c r="AA20" s="1022"/>
      <c r="AB20" s="1022"/>
      <c r="AC20" s="1022"/>
      <c r="AD20" s="1022"/>
      <c r="AE20" s="1022"/>
      <c r="AF20" s="1022"/>
      <c r="AG20" s="1022"/>
      <c r="AH20" s="1022"/>
      <c r="AI20" s="1022"/>
      <c r="AJ20" s="1022"/>
      <c r="AK20" s="1022"/>
      <c r="AL20" s="1022"/>
      <c r="AM20" s="1022"/>
      <c r="AN20" s="1022"/>
      <c r="AO20" s="1022"/>
      <c r="AP20" s="1022"/>
      <c r="AQ20" s="1022"/>
      <c r="AR20" s="1022"/>
      <c r="AS20" s="1022"/>
      <c r="AT20" s="1022"/>
      <c r="AU20" s="1022"/>
      <c r="AV20" s="1022"/>
      <c r="AW20" s="1022"/>
      <c r="AX20" s="1022"/>
      <c r="AY20" s="1022"/>
      <c r="AZ20" s="1022"/>
      <c r="BA20" s="1022"/>
      <c r="BB20" s="1023"/>
      <c r="DU20" s="156"/>
      <c r="DV20" s="58" t="s">
        <v>60</v>
      </c>
      <c r="DW20" s="58" t="s">
        <v>61</v>
      </c>
      <c r="EA20" s="58" t="s">
        <v>57</v>
      </c>
      <c r="EC20" s="43"/>
    </row>
    <row r="21" spans="1:133" ht="11.25" customHeight="1">
      <c r="A21" s="1024" t="s">
        <v>435</v>
      </c>
      <c r="B21" s="1025"/>
      <c r="C21" s="1025"/>
      <c r="D21" s="1025"/>
      <c r="E21" s="1025"/>
      <c r="F21" s="1025"/>
      <c r="G21" s="1026"/>
      <c r="H21" s="1033" t="s">
        <v>56</v>
      </c>
      <c r="I21" s="1034"/>
      <c r="J21" s="1034"/>
      <c r="K21" s="1034"/>
      <c r="L21" s="1034"/>
      <c r="M21" s="1035"/>
      <c r="N21" s="1039" t="str">
        <f>IF(ISBLANK(VLOOKUP("専任取引士"&amp;ROUNDUP(ROW($A21)/11,0),sentori,4,FALSE)),"",VLOOKUP("専任取引士"&amp;ROUNDUP(ROW($A21)/11,0),sentori,4,FALSE))</f>
        <v/>
      </c>
      <c r="O21" s="1040"/>
      <c r="P21" s="1040"/>
      <c r="Q21" s="1040"/>
      <c r="R21" s="1040"/>
      <c r="S21" s="1040"/>
      <c r="T21" s="1040"/>
      <c r="U21" s="1040"/>
      <c r="V21" s="1040"/>
      <c r="W21" s="1040"/>
      <c r="X21" s="1040"/>
      <c r="Y21" s="1040"/>
      <c r="Z21" s="1040"/>
      <c r="AA21" s="1040"/>
      <c r="AB21" s="1040"/>
      <c r="AC21" s="1040"/>
      <c r="AD21" s="1041"/>
      <c r="AE21" s="1043" t="s">
        <v>196</v>
      </c>
      <c r="AF21" s="1044"/>
      <c r="AG21" s="1049" t="str">
        <f>IF(ISBLANK(VLOOKUP("専任取引士"&amp;ROUNDUP(ROW($A21)/11,0),sentori,8,FALSE)),"",TEXT(VLOOKUP("専任取引士"&amp;ROUNDUP(ROW($A21)/11,0),sentori,8,FALSE),"ggg"))</f>
        <v/>
      </c>
      <c r="AH21" s="1050"/>
      <c r="AI21" s="1050"/>
      <c r="AJ21" s="1050"/>
      <c r="AK21" s="1055" t="str">
        <f>IF(ISBLANK(VLOOKUP("専任取引士"&amp;ROUNDUP(ROW($A21)/11,0),sentori,8,FALSE)),"",TEXT(VLOOKUP("専任取引士"&amp;ROUNDUP(ROW($A21)/11,0),sentori,8,FALSE),"e"))</f>
        <v/>
      </c>
      <c r="AL21" s="1055"/>
      <c r="AM21" s="1055"/>
      <c r="AN21" s="1055"/>
      <c r="AO21" s="1000" t="s">
        <v>197</v>
      </c>
      <c r="AP21" s="1000"/>
      <c r="AQ21" s="1055" t="str">
        <f>IF(ISBLANK(VLOOKUP("専任取引士"&amp;ROUNDUP(ROW($A21)/11,0),sentori,8,FALSE)),"",MONTH(VLOOKUP("専任取引士"&amp;ROUNDUP(ROW($A21)/11,0),sentori,8,FALSE)))</f>
        <v/>
      </c>
      <c r="AR21" s="1055"/>
      <c r="AS21" s="1000" t="s">
        <v>198</v>
      </c>
      <c r="AT21" s="1001"/>
      <c r="AU21" s="1055" t="str">
        <f>IF(ISBLANK(VLOOKUP("専任取引士"&amp;ROUNDUP(ROW($A21)/11,0),sentori,8,FALSE)),"",DAY(VLOOKUP("専任取引士"&amp;ROUNDUP(ROW($A21)/11,0),sentori,8,FALSE)))</f>
        <v/>
      </c>
      <c r="AV21" s="1055"/>
      <c r="AW21" s="1000" t="s">
        <v>199</v>
      </c>
      <c r="AX21" s="1000"/>
      <c r="AY21" s="1060" t="s">
        <v>200</v>
      </c>
      <c r="AZ21" s="1061" t="str">
        <f>LEFT(VLOOKUP("専任取引士1",sentori,7,FALSE),1)</f>
        <v/>
      </c>
      <c r="BA21" s="1049" t="str">
        <f>LEFT(VLOOKUP("専任取引士"&amp;ROUNDUP(ROW($A21)/11,0),sentori,7,FALSE),1)</f>
        <v/>
      </c>
      <c r="BB21" s="1066"/>
      <c r="DU21" s="156"/>
      <c r="DV21" s="58" t="s">
        <v>63</v>
      </c>
      <c r="DW21" s="58" t="s">
        <v>64</v>
      </c>
      <c r="EA21" s="58" t="s">
        <v>60</v>
      </c>
    </row>
    <row r="22" spans="1:133" ht="11.25" customHeight="1">
      <c r="A22" s="1027"/>
      <c r="B22" s="1028"/>
      <c r="C22" s="1028"/>
      <c r="D22" s="1028"/>
      <c r="E22" s="1028"/>
      <c r="F22" s="1028"/>
      <c r="G22" s="1029"/>
      <c r="H22" s="1036"/>
      <c r="I22" s="1037"/>
      <c r="J22" s="1037"/>
      <c r="K22" s="1037"/>
      <c r="L22" s="1037"/>
      <c r="M22" s="1038"/>
      <c r="N22" s="1042"/>
      <c r="O22" s="538"/>
      <c r="P22" s="538"/>
      <c r="Q22" s="538"/>
      <c r="R22" s="538"/>
      <c r="S22" s="538"/>
      <c r="T22" s="538"/>
      <c r="U22" s="538"/>
      <c r="V22" s="538"/>
      <c r="W22" s="538"/>
      <c r="X22" s="538"/>
      <c r="Y22" s="538"/>
      <c r="Z22" s="538"/>
      <c r="AA22" s="538"/>
      <c r="AB22" s="538"/>
      <c r="AC22" s="538"/>
      <c r="AD22" s="539"/>
      <c r="AE22" s="1045"/>
      <c r="AF22" s="1046"/>
      <c r="AG22" s="1051"/>
      <c r="AH22" s="1052"/>
      <c r="AI22" s="1052"/>
      <c r="AJ22" s="1052"/>
      <c r="AK22" s="1056"/>
      <c r="AL22" s="1056"/>
      <c r="AM22" s="1056"/>
      <c r="AN22" s="1056"/>
      <c r="AO22" s="660"/>
      <c r="AP22" s="660"/>
      <c r="AQ22" s="1056"/>
      <c r="AR22" s="1056"/>
      <c r="AS22" s="638"/>
      <c r="AT22" s="638"/>
      <c r="AU22" s="1056"/>
      <c r="AV22" s="1056"/>
      <c r="AW22" s="660"/>
      <c r="AX22" s="660"/>
      <c r="AY22" s="1062"/>
      <c r="AZ22" s="1063"/>
      <c r="BA22" s="1051"/>
      <c r="BB22" s="1067"/>
      <c r="DU22" s="156"/>
      <c r="DV22" s="58" t="s">
        <v>66</v>
      </c>
      <c r="DW22" s="58" t="s">
        <v>67</v>
      </c>
      <c r="EA22" s="58" t="s">
        <v>63</v>
      </c>
    </row>
    <row r="23" spans="1:133" ht="11.25" customHeight="1">
      <c r="A23" s="1027"/>
      <c r="B23" s="1028"/>
      <c r="C23" s="1028"/>
      <c r="D23" s="1028"/>
      <c r="E23" s="1028"/>
      <c r="F23" s="1028"/>
      <c r="G23" s="1029"/>
      <c r="H23" s="422" t="s">
        <v>114</v>
      </c>
      <c r="I23" s="368"/>
      <c r="J23" s="368"/>
      <c r="K23" s="368"/>
      <c r="L23" s="368"/>
      <c r="M23" s="1069"/>
      <c r="N23" s="1071" t="str">
        <f>IF(ISBLANK(VLOOKUP("専任取引士"&amp;ROUNDUP(ROW($A21)/11,0),sentori,3,FALSE)),"",VLOOKUP("専任取引士"&amp;ROUNDUP(ROW($A21)/11,0),sentori,3,FALSE))</f>
        <v/>
      </c>
      <c r="O23" s="1072"/>
      <c r="P23" s="1072"/>
      <c r="Q23" s="1072"/>
      <c r="R23" s="1072"/>
      <c r="S23" s="1072"/>
      <c r="T23" s="1072"/>
      <c r="U23" s="1072"/>
      <c r="V23" s="1072"/>
      <c r="W23" s="1072"/>
      <c r="X23" s="1072"/>
      <c r="Y23" s="1072"/>
      <c r="Z23" s="1072"/>
      <c r="AA23" s="1072"/>
      <c r="AB23" s="1072"/>
      <c r="AC23" s="1072"/>
      <c r="AD23" s="1073"/>
      <c r="AE23" s="1047"/>
      <c r="AF23" s="1048"/>
      <c r="AG23" s="1053"/>
      <c r="AH23" s="1054"/>
      <c r="AI23" s="1054"/>
      <c r="AJ23" s="1054"/>
      <c r="AK23" s="1057"/>
      <c r="AL23" s="1057"/>
      <c r="AM23" s="1057"/>
      <c r="AN23" s="1057"/>
      <c r="AO23" s="1058"/>
      <c r="AP23" s="1058"/>
      <c r="AQ23" s="1057"/>
      <c r="AR23" s="1057"/>
      <c r="AS23" s="1059"/>
      <c r="AT23" s="1059"/>
      <c r="AU23" s="1057"/>
      <c r="AV23" s="1057"/>
      <c r="AW23" s="1058"/>
      <c r="AX23" s="1058"/>
      <c r="AY23" s="1062"/>
      <c r="AZ23" s="1063"/>
      <c r="BA23" s="1051"/>
      <c r="BB23" s="1067"/>
      <c r="DU23" s="156"/>
      <c r="DV23" s="58" t="s">
        <v>69</v>
      </c>
      <c r="DW23" s="58" t="s">
        <v>70</v>
      </c>
      <c r="EA23" s="58" t="s">
        <v>66</v>
      </c>
    </row>
    <row r="24" spans="1:133" ht="11.25" customHeight="1">
      <c r="A24" s="1027"/>
      <c r="B24" s="1028"/>
      <c r="C24" s="1028"/>
      <c r="D24" s="1028"/>
      <c r="E24" s="1028"/>
      <c r="F24" s="1028"/>
      <c r="G24" s="1029"/>
      <c r="H24" s="1070"/>
      <c r="I24" s="958"/>
      <c r="J24" s="958"/>
      <c r="K24" s="958"/>
      <c r="L24" s="958"/>
      <c r="M24" s="1014"/>
      <c r="N24" s="1074"/>
      <c r="O24" s="536"/>
      <c r="P24" s="536"/>
      <c r="Q24" s="536"/>
      <c r="R24" s="536"/>
      <c r="S24" s="536"/>
      <c r="T24" s="536"/>
      <c r="U24" s="536"/>
      <c r="V24" s="536"/>
      <c r="W24" s="536"/>
      <c r="X24" s="536"/>
      <c r="Y24" s="536"/>
      <c r="Z24" s="536"/>
      <c r="AA24" s="536"/>
      <c r="AB24" s="536"/>
      <c r="AC24" s="536"/>
      <c r="AD24" s="537"/>
      <c r="AE24" s="1075" t="s">
        <v>210</v>
      </c>
      <c r="AF24" s="1076"/>
      <c r="AG24" s="1077"/>
      <c r="AH24" s="1112" t="str">
        <f>VLOOKUP("専任取引士"&amp;ROUNDUP(ROW($A21)/11,0),sentori,19,FALSE)&amp;""</f>
        <v/>
      </c>
      <c r="AI24" s="1088"/>
      <c r="AJ24" s="1088"/>
      <c r="AK24" s="1088"/>
      <c r="AL24" s="1088"/>
      <c r="AM24" s="1088"/>
      <c r="AN24" s="1088"/>
      <c r="AO24" s="1088"/>
      <c r="AP24" s="1088"/>
      <c r="AQ24" s="1088"/>
      <c r="AR24" s="1088"/>
      <c r="AS24" s="1088"/>
      <c r="AT24" s="1088"/>
      <c r="AU24" s="1088"/>
      <c r="AV24" s="1088"/>
      <c r="AW24" s="1088"/>
      <c r="AX24" s="1113"/>
      <c r="AY24" s="1062"/>
      <c r="AZ24" s="1063"/>
      <c r="BA24" s="1051"/>
      <c r="BB24" s="1067"/>
      <c r="DU24" s="156"/>
      <c r="DV24" s="58" t="s">
        <v>74</v>
      </c>
      <c r="DW24" s="58" t="s">
        <v>75</v>
      </c>
      <c r="EA24" s="58" t="s">
        <v>69</v>
      </c>
    </row>
    <row r="25" spans="1:133" ht="11.25" customHeight="1">
      <c r="A25" s="1027"/>
      <c r="B25" s="1028"/>
      <c r="C25" s="1028"/>
      <c r="D25" s="1028"/>
      <c r="E25" s="1028"/>
      <c r="F25" s="1028"/>
      <c r="G25" s="1029"/>
      <c r="H25" s="1036"/>
      <c r="I25" s="1037"/>
      <c r="J25" s="1037"/>
      <c r="K25" s="1037"/>
      <c r="L25" s="1037"/>
      <c r="M25" s="1038"/>
      <c r="N25" s="1042"/>
      <c r="O25" s="538"/>
      <c r="P25" s="538"/>
      <c r="Q25" s="538"/>
      <c r="R25" s="538"/>
      <c r="S25" s="538"/>
      <c r="T25" s="538"/>
      <c r="U25" s="538"/>
      <c r="V25" s="538"/>
      <c r="W25" s="538"/>
      <c r="X25" s="538"/>
      <c r="Y25" s="538"/>
      <c r="Z25" s="538"/>
      <c r="AA25" s="538"/>
      <c r="AB25" s="538"/>
      <c r="AC25" s="538"/>
      <c r="AD25" s="539"/>
      <c r="AE25" s="1078"/>
      <c r="AF25" s="1058"/>
      <c r="AG25" s="1079"/>
      <c r="AH25" s="1114"/>
      <c r="AI25" s="1057"/>
      <c r="AJ25" s="1057"/>
      <c r="AK25" s="1057"/>
      <c r="AL25" s="1057"/>
      <c r="AM25" s="1057"/>
      <c r="AN25" s="1057"/>
      <c r="AO25" s="1057"/>
      <c r="AP25" s="1057"/>
      <c r="AQ25" s="1057"/>
      <c r="AR25" s="1057"/>
      <c r="AS25" s="1057"/>
      <c r="AT25" s="1057"/>
      <c r="AU25" s="1057"/>
      <c r="AV25" s="1057"/>
      <c r="AW25" s="1057"/>
      <c r="AX25" s="1115"/>
      <c r="AY25" s="1064"/>
      <c r="AZ25" s="1065"/>
      <c r="BA25" s="1053"/>
      <c r="BB25" s="1068"/>
      <c r="DU25" s="156"/>
      <c r="DV25" s="58" t="s">
        <v>77</v>
      </c>
      <c r="DW25" s="58" t="s">
        <v>78</v>
      </c>
      <c r="EA25" s="58" t="s">
        <v>74</v>
      </c>
    </row>
    <row r="26" spans="1:133" ht="11.25" customHeight="1">
      <c r="A26" s="1027"/>
      <c r="B26" s="1028"/>
      <c r="C26" s="1028"/>
      <c r="D26" s="1028"/>
      <c r="E26" s="1028"/>
      <c r="F26" s="1028"/>
      <c r="G26" s="1029"/>
      <c r="H26" s="422" t="s">
        <v>131</v>
      </c>
      <c r="I26" s="368"/>
      <c r="J26" s="368"/>
      <c r="K26" s="368"/>
      <c r="L26" s="368"/>
      <c r="M26" s="1069"/>
      <c r="N26" s="1080" t="s">
        <v>436</v>
      </c>
      <c r="O26" s="1081"/>
      <c r="P26" s="1111" t="str">
        <f>VLOOKUP("専任取引士"&amp;ROUNDUP(ROW($A21)/11,0),sentori,12,FALSE)&amp;""</f>
        <v/>
      </c>
      <c r="Q26" s="1111"/>
      <c r="R26" s="1111"/>
      <c r="S26" s="1111"/>
      <c r="T26" s="1111"/>
      <c r="U26" s="1111"/>
      <c r="V26" s="1111"/>
      <c r="W26" s="1111"/>
      <c r="X26" s="1111"/>
      <c r="Y26" s="1111"/>
      <c r="Z26" s="1076"/>
      <c r="AA26" s="1076"/>
      <c r="AB26" s="1076"/>
      <c r="AC26" s="1076"/>
      <c r="AD26" s="1076"/>
      <c r="AE26" s="1076"/>
      <c r="AF26" s="1076"/>
      <c r="AG26" s="1076"/>
      <c r="AH26" s="1076"/>
      <c r="AI26" s="1076"/>
      <c r="AJ26" s="1076"/>
      <c r="AK26" s="1076"/>
      <c r="AL26" s="1076"/>
      <c r="AM26" s="1076"/>
      <c r="AN26" s="1076"/>
      <c r="AO26" s="1076"/>
      <c r="AP26" s="1076"/>
      <c r="AQ26" s="1076"/>
      <c r="AR26" s="1076"/>
      <c r="AS26" s="1076"/>
      <c r="AT26" s="1076"/>
      <c r="AU26" s="1076"/>
      <c r="AV26" s="1076"/>
      <c r="AW26" s="1076"/>
      <c r="AX26" s="1076"/>
      <c r="AY26" s="1076"/>
      <c r="AZ26" s="1076"/>
      <c r="BA26" s="1076"/>
      <c r="BB26" s="1082"/>
      <c r="DU26" s="157"/>
      <c r="DV26" s="58" t="s">
        <v>80</v>
      </c>
      <c r="DW26" s="58" t="s">
        <v>81</v>
      </c>
      <c r="EA26" s="58" t="s">
        <v>77</v>
      </c>
    </row>
    <row r="27" spans="1:133" ht="11.25" customHeight="1">
      <c r="A27" s="1027"/>
      <c r="B27" s="1028"/>
      <c r="C27" s="1028"/>
      <c r="D27" s="1028"/>
      <c r="E27" s="1028"/>
      <c r="F27" s="1028"/>
      <c r="G27" s="1029"/>
      <c r="H27" s="1070"/>
      <c r="I27" s="958"/>
      <c r="J27" s="958"/>
      <c r="K27" s="958"/>
      <c r="L27" s="958"/>
      <c r="M27" s="1014"/>
      <c r="N27" s="1074" t="str">
        <f>VLOOKUP("専任取引士"&amp;ROUNDUP(ROW($A21)/11,0),sentori,13,FALSE)&amp;VLOOKUP("専任取引士"&amp;ROUNDUP(ROW($A21)/11,0),sentori,14,FALSE)&amp;VLOOKUP("専任取引士"&amp;ROUNDUP(ROW($A21)/11,0),sentori,15,FALSE)&amp;VLOOKUP("専任取引士"&amp;ROUNDUP(ROW($A21)/11,0),sentori,16,FALSE)&amp;"　"&amp;VLOOKUP("専任取引士"&amp;ROUNDUP(ROW($A21)/11,0),sentori,17,FALSE)</f>
        <v>　</v>
      </c>
      <c r="O27" s="536"/>
      <c r="P27" s="536"/>
      <c r="Q27" s="536"/>
      <c r="R27" s="536"/>
      <c r="S27" s="536"/>
      <c r="T27" s="536"/>
      <c r="U27" s="536"/>
      <c r="V27" s="536"/>
      <c r="W27" s="536"/>
      <c r="X27" s="536"/>
      <c r="Y27" s="536"/>
      <c r="Z27" s="536"/>
      <c r="AA27" s="536"/>
      <c r="AB27" s="536"/>
      <c r="AC27" s="536"/>
      <c r="AD27" s="536"/>
      <c r="AE27" s="536"/>
      <c r="AF27" s="536"/>
      <c r="AG27" s="536"/>
      <c r="AH27" s="536"/>
      <c r="AI27" s="536"/>
      <c r="AJ27" s="536"/>
      <c r="AK27" s="536"/>
      <c r="AL27" s="536"/>
      <c r="AM27" s="536"/>
      <c r="AN27" s="536"/>
      <c r="AO27" s="536"/>
      <c r="AP27" s="536"/>
      <c r="AQ27" s="536"/>
      <c r="AR27" s="536"/>
      <c r="AS27" s="536"/>
      <c r="AT27" s="536"/>
      <c r="AU27" s="536"/>
      <c r="AV27" s="536"/>
      <c r="AW27" s="536"/>
      <c r="AX27" s="536"/>
      <c r="AY27" s="536"/>
      <c r="AZ27" s="536"/>
      <c r="BA27" s="536"/>
      <c r="BB27" s="1083"/>
      <c r="DU27" s="157"/>
      <c r="DV27" s="58" t="s">
        <v>85</v>
      </c>
      <c r="DW27" s="58" t="s">
        <v>86</v>
      </c>
      <c r="EA27" s="58" t="s">
        <v>80</v>
      </c>
    </row>
    <row r="28" spans="1:133" ht="11.25" customHeight="1">
      <c r="A28" s="1027"/>
      <c r="B28" s="1028"/>
      <c r="C28" s="1028"/>
      <c r="D28" s="1028"/>
      <c r="E28" s="1028"/>
      <c r="F28" s="1028"/>
      <c r="G28" s="1029"/>
      <c r="H28" s="1070"/>
      <c r="I28" s="958"/>
      <c r="J28" s="958"/>
      <c r="K28" s="958"/>
      <c r="L28" s="958"/>
      <c r="M28" s="1014"/>
      <c r="N28" s="1074"/>
      <c r="O28" s="536"/>
      <c r="P28" s="536"/>
      <c r="Q28" s="536"/>
      <c r="R28" s="536"/>
      <c r="S28" s="536"/>
      <c r="T28" s="536"/>
      <c r="U28" s="536"/>
      <c r="V28" s="536"/>
      <c r="W28" s="536"/>
      <c r="X28" s="536"/>
      <c r="Y28" s="536"/>
      <c r="Z28" s="536"/>
      <c r="AA28" s="536"/>
      <c r="AB28" s="536"/>
      <c r="AC28" s="536"/>
      <c r="AD28" s="536"/>
      <c r="AE28" s="536"/>
      <c r="AF28" s="536"/>
      <c r="AG28" s="536"/>
      <c r="AH28" s="536"/>
      <c r="AI28" s="536"/>
      <c r="AJ28" s="536"/>
      <c r="AK28" s="536"/>
      <c r="AL28" s="536"/>
      <c r="AM28" s="536"/>
      <c r="AN28" s="536"/>
      <c r="AO28" s="536"/>
      <c r="AP28" s="536"/>
      <c r="AQ28" s="536"/>
      <c r="AR28" s="536"/>
      <c r="AS28" s="536"/>
      <c r="AT28" s="536"/>
      <c r="AU28" s="536"/>
      <c r="AV28" s="536"/>
      <c r="AW28" s="536"/>
      <c r="AX28" s="536"/>
      <c r="AY28" s="536"/>
      <c r="AZ28" s="536"/>
      <c r="BA28" s="536"/>
      <c r="BB28" s="1083"/>
      <c r="DU28" s="156"/>
      <c r="DV28" s="58" t="s">
        <v>88</v>
      </c>
      <c r="DW28" s="58" t="s">
        <v>89</v>
      </c>
      <c r="EA28" s="58" t="s">
        <v>85</v>
      </c>
    </row>
    <row r="29" spans="1:133" ht="11.25" customHeight="1">
      <c r="A29" s="1027"/>
      <c r="B29" s="1028"/>
      <c r="C29" s="1028"/>
      <c r="D29" s="1028"/>
      <c r="E29" s="1028"/>
      <c r="F29" s="1028"/>
      <c r="G29" s="1029"/>
      <c r="H29" s="1036"/>
      <c r="I29" s="1037"/>
      <c r="J29" s="1037"/>
      <c r="K29" s="1037"/>
      <c r="L29" s="1037"/>
      <c r="M29" s="1038"/>
      <c r="N29" s="1042"/>
      <c r="O29" s="538"/>
      <c r="P29" s="538"/>
      <c r="Q29" s="538"/>
      <c r="R29" s="538"/>
      <c r="S29" s="538"/>
      <c r="T29" s="538"/>
      <c r="U29" s="538"/>
      <c r="V29" s="538"/>
      <c r="W29" s="538"/>
      <c r="X29" s="538"/>
      <c r="Y29" s="538"/>
      <c r="Z29" s="538"/>
      <c r="AA29" s="538"/>
      <c r="AB29" s="538"/>
      <c r="AC29" s="538"/>
      <c r="AD29" s="538"/>
      <c r="AE29" s="538"/>
      <c r="AF29" s="538"/>
      <c r="AG29" s="538"/>
      <c r="AH29" s="538"/>
      <c r="AI29" s="538"/>
      <c r="AJ29" s="538"/>
      <c r="AK29" s="538"/>
      <c r="AL29" s="538"/>
      <c r="AM29" s="538"/>
      <c r="AN29" s="538"/>
      <c r="AO29" s="538"/>
      <c r="AP29" s="538"/>
      <c r="AQ29" s="538"/>
      <c r="AR29" s="538"/>
      <c r="AS29" s="538"/>
      <c r="AT29" s="538"/>
      <c r="AU29" s="538"/>
      <c r="AV29" s="538"/>
      <c r="AW29" s="538"/>
      <c r="AX29" s="538"/>
      <c r="AY29" s="538"/>
      <c r="AZ29" s="538"/>
      <c r="BA29" s="538"/>
      <c r="BB29" s="1084"/>
      <c r="DU29" s="156"/>
      <c r="DV29" s="58" t="s">
        <v>101</v>
      </c>
      <c r="DW29" s="58" t="s">
        <v>437</v>
      </c>
      <c r="EA29" s="58" t="s">
        <v>88</v>
      </c>
    </row>
    <row r="30" spans="1:133" ht="11.25" customHeight="1">
      <c r="A30" s="1027"/>
      <c r="B30" s="1028"/>
      <c r="C30" s="1028"/>
      <c r="D30" s="1028"/>
      <c r="E30" s="1028"/>
      <c r="F30" s="1028"/>
      <c r="G30" s="1029"/>
      <c r="H30" s="422" t="s">
        <v>227</v>
      </c>
      <c r="I30" s="332"/>
      <c r="J30" s="332"/>
      <c r="K30" s="332"/>
      <c r="L30" s="332"/>
      <c r="M30" s="448"/>
      <c r="N30" s="1086" t="s">
        <v>429</v>
      </c>
      <c r="O30" s="1093" t="str">
        <f>IF(ISBLANK(VLOOKUP("専任取引士"&amp;ROUNDUP(ROW($A21)/11,0),sentori,20,FALSE)),"",VLOOKUP("専任取引士"&amp;ROUNDUP(ROW($A21)/11,0),sentori,20,FALSE))</f>
        <v/>
      </c>
      <c r="P30" s="1093"/>
      <c r="Q30" s="1093"/>
      <c r="R30" s="1093"/>
      <c r="S30" s="1093"/>
      <c r="T30" s="1093"/>
      <c r="U30" s="1093"/>
      <c r="V30" s="1095" t="s">
        <v>430</v>
      </c>
      <c r="W30" s="1076" t="s">
        <v>431</v>
      </c>
      <c r="X30" s="1081"/>
      <c r="Y30" s="1088" t="str">
        <f>IF(ISBLANK(VLOOKUP("専任取引士"&amp;ROUNDUP(ROW($A21)/11,0),sentori,21,FALSE)),"",VLOOKUP("専任取引士"&amp;ROUNDUP(ROW($A21)/11,0),sentori,21,FALSE))</f>
        <v/>
      </c>
      <c r="Z30" s="1088"/>
      <c r="AA30" s="1088"/>
      <c r="AB30" s="1088"/>
      <c r="AC30" s="1088"/>
      <c r="AD30" s="1088"/>
      <c r="AE30" s="1088"/>
      <c r="AF30" s="1088"/>
      <c r="AG30" s="1076" t="s">
        <v>432</v>
      </c>
      <c r="AH30" s="1097"/>
      <c r="AI30" s="1075" t="s">
        <v>438</v>
      </c>
      <c r="AJ30" s="1076"/>
      <c r="AK30" s="1076"/>
      <c r="AL30" s="1076"/>
      <c r="AM30" s="1077"/>
      <c r="AN30" s="1101" t="str">
        <f>IF(ISBLANK(VLOOKUP("専任取引士"&amp;ROUNDUP(ROW($A21)/11,0),sentori,22,FALSE)),"",TEXT(VLOOKUP("専任取引士"&amp;ROUNDUP(ROW($A21)/11,0),sentori,22,FALSE),"ggg"))</f>
        <v/>
      </c>
      <c r="AO30" s="1093"/>
      <c r="AP30" s="1093"/>
      <c r="AQ30" s="1088" t="str">
        <f>IF(ISBLANK(VLOOKUP("専任取引士"&amp;ROUNDUP(ROW($A21)/11,0),sentori,22,FALSE)),"",TEXT(VLOOKUP("専任取引士"&amp;ROUNDUP(ROW($A21)/11,0),sentori,22,FALSE),"e"))</f>
        <v/>
      </c>
      <c r="AR30" s="1088"/>
      <c r="AS30" s="1076" t="s">
        <v>197</v>
      </c>
      <c r="AT30" s="1076"/>
      <c r="AU30" s="1088" t="str">
        <f>IF(ISBLANK(VLOOKUP("専任取引士"&amp;ROUNDUP(ROW($A21)/11,0),sentori,22,FALSE)),"",MONTH(VLOOKUP("専任取引士"&amp;ROUNDUP(ROW($A21)/11,0),sentori,22,FALSE)))</f>
        <v/>
      </c>
      <c r="AV30" s="1088"/>
      <c r="AW30" s="1076" t="s">
        <v>198</v>
      </c>
      <c r="AX30" s="1076"/>
      <c r="AY30" s="1088" t="str">
        <f>IF(ISBLANK(VLOOKUP("専任取引士"&amp;ROUNDUP(ROW($A21)/11,0),sentori,22,FALSE)),"",DAY(VLOOKUP("専任取引士"&amp;ROUNDUP(ROW($A21)/11,0),sentori,22,FALSE)))</f>
        <v/>
      </c>
      <c r="AZ30" s="1088"/>
      <c r="BA30" s="1076" t="s">
        <v>199</v>
      </c>
      <c r="BB30" s="1082"/>
      <c r="DU30" s="156"/>
      <c r="DV30" s="58" t="s">
        <v>108</v>
      </c>
      <c r="DW30" s="58" t="s">
        <v>439</v>
      </c>
      <c r="EA30" s="58" t="s">
        <v>101</v>
      </c>
    </row>
    <row r="31" spans="1:133" ht="11.25" customHeight="1">
      <c r="A31" s="1030"/>
      <c r="B31" s="1031"/>
      <c r="C31" s="1031"/>
      <c r="D31" s="1031"/>
      <c r="E31" s="1031"/>
      <c r="F31" s="1031"/>
      <c r="G31" s="1032"/>
      <c r="H31" s="386"/>
      <c r="I31" s="1015"/>
      <c r="J31" s="1015"/>
      <c r="K31" s="1015"/>
      <c r="L31" s="1015"/>
      <c r="M31" s="1085"/>
      <c r="N31" s="1087"/>
      <c r="O31" s="1094"/>
      <c r="P31" s="1094"/>
      <c r="Q31" s="1094"/>
      <c r="R31" s="1094"/>
      <c r="S31" s="1094"/>
      <c r="T31" s="1094"/>
      <c r="U31" s="1094"/>
      <c r="V31" s="1096"/>
      <c r="W31" s="988"/>
      <c r="X31" s="988"/>
      <c r="Y31" s="1089"/>
      <c r="Z31" s="1089"/>
      <c r="AA31" s="1089"/>
      <c r="AB31" s="1089"/>
      <c r="AC31" s="1089"/>
      <c r="AD31" s="1089"/>
      <c r="AE31" s="1089"/>
      <c r="AF31" s="1089"/>
      <c r="AG31" s="988"/>
      <c r="AH31" s="1098"/>
      <c r="AI31" s="1099"/>
      <c r="AJ31" s="975"/>
      <c r="AK31" s="975"/>
      <c r="AL31" s="975"/>
      <c r="AM31" s="1100"/>
      <c r="AN31" s="1102"/>
      <c r="AO31" s="1094"/>
      <c r="AP31" s="1094"/>
      <c r="AQ31" s="1089"/>
      <c r="AR31" s="1089"/>
      <c r="AS31" s="975"/>
      <c r="AT31" s="975"/>
      <c r="AU31" s="1089"/>
      <c r="AV31" s="1089"/>
      <c r="AW31" s="975"/>
      <c r="AX31" s="975"/>
      <c r="AY31" s="1089"/>
      <c r="AZ31" s="1089"/>
      <c r="BA31" s="975"/>
      <c r="BB31" s="982"/>
      <c r="DU31" s="156"/>
      <c r="DV31" s="58" t="s">
        <v>112</v>
      </c>
      <c r="DW31" s="58" t="s">
        <v>440</v>
      </c>
      <c r="EA31" s="58" t="s">
        <v>108</v>
      </c>
    </row>
    <row r="32" spans="1:133" ht="11.25" customHeight="1">
      <c r="A32" s="1024" t="s">
        <v>435</v>
      </c>
      <c r="B32" s="1025"/>
      <c r="C32" s="1025"/>
      <c r="D32" s="1025"/>
      <c r="E32" s="1025"/>
      <c r="F32" s="1025"/>
      <c r="G32" s="1026"/>
      <c r="H32" s="1033" t="s">
        <v>56</v>
      </c>
      <c r="I32" s="1034"/>
      <c r="J32" s="1034"/>
      <c r="K32" s="1034"/>
      <c r="L32" s="1034"/>
      <c r="M32" s="1035"/>
      <c r="N32" s="1039" t="str">
        <f>IF(ISBLANK(VLOOKUP("専任取引士"&amp;ROUNDUP(ROW($A32)/11,0),sentori,4,FALSE)),"",VLOOKUP("専任取引士"&amp;ROUNDUP(ROW($A32)/11,0),sentori,4,FALSE))</f>
        <v/>
      </c>
      <c r="O32" s="1040"/>
      <c r="P32" s="1040"/>
      <c r="Q32" s="1040"/>
      <c r="R32" s="1040"/>
      <c r="S32" s="1040"/>
      <c r="T32" s="1040"/>
      <c r="U32" s="1040"/>
      <c r="V32" s="1040"/>
      <c r="W32" s="1040"/>
      <c r="X32" s="1040"/>
      <c r="Y32" s="1040"/>
      <c r="Z32" s="1040"/>
      <c r="AA32" s="1040"/>
      <c r="AB32" s="1040"/>
      <c r="AC32" s="1040"/>
      <c r="AD32" s="1041"/>
      <c r="AE32" s="1043" t="s">
        <v>196</v>
      </c>
      <c r="AF32" s="1044"/>
      <c r="AG32" s="1049" t="str">
        <f>IF(ISBLANK(VLOOKUP("専任取引士"&amp;ROUNDUP(ROW($A32)/11,0),sentori,8,FALSE)),"",TEXT(VLOOKUP("専任取引士"&amp;ROUNDUP(ROW($A32)/11,0),sentori,8,FALSE),"ggg"))</f>
        <v/>
      </c>
      <c r="AH32" s="1050"/>
      <c r="AI32" s="1050"/>
      <c r="AJ32" s="1050"/>
      <c r="AK32" s="1055" t="str">
        <f>IF(ISBLANK(VLOOKUP("専任取引士"&amp;ROUNDUP(ROW($A32)/11,0),sentori,8,FALSE)),"",TEXT(VLOOKUP("専任取引士"&amp;ROUNDUP(ROW($A32)/11,0),sentori,8,FALSE),"e"))</f>
        <v/>
      </c>
      <c r="AL32" s="1055"/>
      <c r="AM32" s="1055"/>
      <c r="AN32" s="1055"/>
      <c r="AO32" s="1000" t="s">
        <v>197</v>
      </c>
      <c r="AP32" s="1000"/>
      <c r="AQ32" s="1055" t="str">
        <f>IF(ISBLANK(VLOOKUP("専任取引士"&amp;ROUNDUP(ROW($A32)/11,0),sentori,8,FALSE)),"",MONTH(VLOOKUP("専任取引士"&amp;ROUNDUP(ROW($A32)/11,0),sentori,8,FALSE)))</f>
        <v/>
      </c>
      <c r="AR32" s="1055"/>
      <c r="AS32" s="1000" t="s">
        <v>198</v>
      </c>
      <c r="AT32" s="1001"/>
      <c r="AU32" s="1055" t="str">
        <f>IF(ISBLANK(VLOOKUP("専任取引士"&amp;ROUNDUP(ROW($A32)/11,0),sentori,8,FALSE)),"",DAY(VLOOKUP("専任取引士"&amp;ROUNDUP(ROW($A32)/11,0),sentori,8,FALSE)))</f>
        <v/>
      </c>
      <c r="AV32" s="1055"/>
      <c r="AW32" s="1000" t="s">
        <v>199</v>
      </c>
      <c r="AX32" s="1000"/>
      <c r="AY32" s="1060" t="s">
        <v>200</v>
      </c>
      <c r="AZ32" s="1061" t="str">
        <f>LEFT(VLOOKUP("専任取引士1",sentori,7,FALSE),1)</f>
        <v/>
      </c>
      <c r="BA32" s="1049" t="str">
        <f>LEFT(VLOOKUP("専任取引士"&amp;ROUNDUP(ROW($A32)/11,0),sentori,7,FALSE),1)</f>
        <v/>
      </c>
      <c r="BB32" s="1066"/>
      <c r="DU32" s="156"/>
      <c r="DV32" s="58" t="s">
        <v>117</v>
      </c>
      <c r="DW32" s="58" t="s">
        <v>441</v>
      </c>
      <c r="EA32" s="58" t="s">
        <v>112</v>
      </c>
    </row>
    <row r="33" spans="1:131" ht="11.25" customHeight="1">
      <c r="A33" s="1027"/>
      <c r="B33" s="1028"/>
      <c r="C33" s="1028"/>
      <c r="D33" s="1028"/>
      <c r="E33" s="1028"/>
      <c r="F33" s="1028"/>
      <c r="G33" s="1029"/>
      <c r="H33" s="1036"/>
      <c r="I33" s="1037"/>
      <c r="J33" s="1037"/>
      <c r="K33" s="1037"/>
      <c r="L33" s="1037"/>
      <c r="M33" s="1038"/>
      <c r="N33" s="1042"/>
      <c r="O33" s="538"/>
      <c r="P33" s="538"/>
      <c r="Q33" s="538"/>
      <c r="R33" s="538"/>
      <c r="S33" s="538"/>
      <c r="T33" s="538"/>
      <c r="U33" s="538"/>
      <c r="V33" s="538"/>
      <c r="W33" s="538"/>
      <c r="X33" s="538"/>
      <c r="Y33" s="538"/>
      <c r="Z33" s="538"/>
      <c r="AA33" s="538"/>
      <c r="AB33" s="538"/>
      <c r="AC33" s="538"/>
      <c r="AD33" s="539"/>
      <c r="AE33" s="1045"/>
      <c r="AF33" s="1046"/>
      <c r="AG33" s="1051"/>
      <c r="AH33" s="1052"/>
      <c r="AI33" s="1052"/>
      <c r="AJ33" s="1052"/>
      <c r="AK33" s="1056"/>
      <c r="AL33" s="1056"/>
      <c r="AM33" s="1056"/>
      <c r="AN33" s="1056"/>
      <c r="AO33" s="660"/>
      <c r="AP33" s="660"/>
      <c r="AQ33" s="1056"/>
      <c r="AR33" s="1056"/>
      <c r="AS33" s="638"/>
      <c r="AT33" s="638"/>
      <c r="AU33" s="1056"/>
      <c r="AV33" s="1056"/>
      <c r="AW33" s="660"/>
      <c r="AX33" s="660"/>
      <c r="AY33" s="1062"/>
      <c r="AZ33" s="1063"/>
      <c r="BA33" s="1051"/>
      <c r="BB33" s="1067"/>
      <c r="DU33" s="156"/>
      <c r="DV33" s="58" t="s">
        <v>120</v>
      </c>
      <c r="DW33" s="58" t="s">
        <v>442</v>
      </c>
      <c r="EA33" s="58" t="s">
        <v>117</v>
      </c>
    </row>
    <row r="34" spans="1:131" ht="11.25" customHeight="1">
      <c r="A34" s="1027"/>
      <c r="B34" s="1028"/>
      <c r="C34" s="1028"/>
      <c r="D34" s="1028"/>
      <c r="E34" s="1028"/>
      <c r="F34" s="1028"/>
      <c r="G34" s="1029"/>
      <c r="H34" s="397" t="s">
        <v>114</v>
      </c>
      <c r="I34" s="1090"/>
      <c r="J34" s="1090"/>
      <c r="K34" s="1090"/>
      <c r="L34" s="1090"/>
      <c r="M34" s="1091"/>
      <c r="N34" s="1071" t="str">
        <f>IF(ISBLANK(VLOOKUP("専任取引士"&amp;ROUNDUP(ROW($A32)/11,0),sentori,3,FALSE)),"",VLOOKUP("専任取引士"&amp;ROUNDUP(ROW($A32)/11,0),sentori,3,FALSE))</f>
        <v/>
      </c>
      <c r="O34" s="1072"/>
      <c r="P34" s="1072"/>
      <c r="Q34" s="1072"/>
      <c r="R34" s="1072"/>
      <c r="S34" s="1072"/>
      <c r="T34" s="1072"/>
      <c r="U34" s="1072"/>
      <c r="V34" s="1072"/>
      <c r="W34" s="1072"/>
      <c r="X34" s="1072"/>
      <c r="Y34" s="1072"/>
      <c r="Z34" s="1072"/>
      <c r="AA34" s="1072"/>
      <c r="AB34" s="1072"/>
      <c r="AC34" s="1072"/>
      <c r="AD34" s="1073"/>
      <c r="AE34" s="1047"/>
      <c r="AF34" s="1048"/>
      <c r="AG34" s="1053"/>
      <c r="AH34" s="1054"/>
      <c r="AI34" s="1054"/>
      <c r="AJ34" s="1054"/>
      <c r="AK34" s="1057"/>
      <c r="AL34" s="1057"/>
      <c r="AM34" s="1057"/>
      <c r="AN34" s="1057"/>
      <c r="AO34" s="1058"/>
      <c r="AP34" s="1058"/>
      <c r="AQ34" s="1057"/>
      <c r="AR34" s="1057"/>
      <c r="AS34" s="1059"/>
      <c r="AT34" s="1059"/>
      <c r="AU34" s="1057"/>
      <c r="AV34" s="1057"/>
      <c r="AW34" s="1058"/>
      <c r="AX34" s="1058"/>
      <c r="AY34" s="1062"/>
      <c r="AZ34" s="1063"/>
      <c r="BA34" s="1051"/>
      <c r="BB34" s="1067"/>
      <c r="DU34" s="156"/>
      <c r="DV34" s="58" t="s">
        <v>123</v>
      </c>
      <c r="DW34" s="58" t="s">
        <v>443</v>
      </c>
      <c r="EA34" s="58" t="s">
        <v>120</v>
      </c>
    </row>
    <row r="35" spans="1:131" ht="11.25" customHeight="1">
      <c r="A35" s="1027"/>
      <c r="B35" s="1028"/>
      <c r="C35" s="1028"/>
      <c r="D35" s="1028"/>
      <c r="E35" s="1028"/>
      <c r="F35" s="1028"/>
      <c r="G35" s="1029"/>
      <c r="H35" s="1092"/>
      <c r="I35" s="1090"/>
      <c r="J35" s="1090"/>
      <c r="K35" s="1090"/>
      <c r="L35" s="1090"/>
      <c r="M35" s="1091"/>
      <c r="N35" s="1074"/>
      <c r="O35" s="536"/>
      <c r="P35" s="536"/>
      <c r="Q35" s="536"/>
      <c r="R35" s="536"/>
      <c r="S35" s="536"/>
      <c r="T35" s="536"/>
      <c r="U35" s="536"/>
      <c r="V35" s="536"/>
      <c r="W35" s="536"/>
      <c r="X35" s="536"/>
      <c r="Y35" s="536"/>
      <c r="Z35" s="536"/>
      <c r="AA35" s="536"/>
      <c r="AB35" s="536"/>
      <c r="AC35" s="536"/>
      <c r="AD35" s="537"/>
      <c r="AE35" s="1075" t="s">
        <v>210</v>
      </c>
      <c r="AF35" s="1076"/>
      <c r="AG35" s="1077"/>
      <c r="AH35" s="1112" t="str">
        <f>VLOOKUP("専任取引士"&amp;ROUNDUP(ROW($A32)/11,0),sentori,19,FALSE)&amp;""</f>
        <v/>
      </c>
      <c r="AI35" s="1088"/>
      <c r="AJ35" s="1088"/>
      <c r="AK35" s="1088"/>
      <c r="AL35" s="1088"/>
      <c r="AM35" s="1088"/>
      <c r="AN35" s="1088"/>
      <c r="AO35" s="1088"/>
      <c r="AP35" s="1088"/>
      <c r="AQ35" s="1088"/>
      <c r="AR35" s="1088"/>
      <c r="AS35" s="1088"/>
      <c r="AT35" s="1088"/>
      <c r="AU35" s="1088"/>
      <c r="AV35" s="1088"/>
      <c r="AW35" s="1088"/>
      <c r="AX35" s="1113"/>
      <c r="AY35" s="1062"/>
      <c r="AZ35" s="1063"/>
      <c r="BA35" s="1051"/>
      <c r="BB35" s="1067"/>
      <c r="DU35" s="156"/>
      <c r="DV35" s="58" t="s">
        <v>129</v>
      </c>
      <c r="DW35" s="58" t="s">
        <v>444</v>
      </c>
      <c r="EA35" s="58" t="s">
        <v>123</v>
      </c>
    </row>
    <row r="36" spans="1:131" ht="11.25" customHeight="1">
      <c r="A36" s="1027"/>
      <c r="B36" s="1028"/>
      <c r="C36" s="1028"/>
      <c r="D36" s="1028"/>
      <c r="E36" s="1028"/>
      <c r="F36" s="1028"/>
      <c r="G36" s="1029"/>
      <c r="H36" s="1092"/>
      <c r="I36" s="1090"/>
      <c r="J36" s="1090"/>
      <c r="K36" s="1090"/>
      <c r="L36" s="1090"/>
      <c r="M36" s="1091"/>
      <c r="N36" s="1042"/>
      <c r="O36" s="538"/>
      <c r="P36" s="538"/>
      <c r="Q36" s="538"/>
      <c r="R36" s="538"/>
      <c r="S36" s="538"/>
      <c r="T36" s="538"/>
      <c r="U36" s="538"/>
      <c r="V36" s="538"/>
      <c r="W36" s="538"/>
      <c r="X36" s="538"/>
      <c r="Y36" s="538"/>
      <c r="Z36" s="538"/>
      <c r="AA36" s="538"/>
      <c r="AB36" s="538"/>
      <c r="AC36" s="538"/>
      <c r="AD36" s="539"/>
      <c r="AE36" s="1078"/>
      <c r="AF36" s="1058"/>
      <c r="AG36" s="1079"/>
      <c r="AH36" s="1114"/>
      <c r="AI36" s="1057"/>
      <c r="AJ36" s="1057"/>
      <c r="AK36" s="1057"/>
      <c r="AL36" s="1057"/>
      <c r="AM36" s="1057"/>
      <c r="AN36" s="1057"/>
      <c r="AO36" s="1057"/>
      <c r="AP36" s="1057"/>
      <c r="AQ36" s="1057"/>
      <c r="AR36" s="1057"/>
      <c r="AS36" s="1057"/>
      <c r="AT36" s="1057"/>
      <c r="AU36" s="1057"/>
      <c r="AV36" s="1057"/>
      <c r="AW36" s="1057"/>
      <c r="AX36" s="1115"/>
      <c r="AY36" s="1064"/>
      <c r="AZ36" s="1065"/>
      <c r="BA36" s="1053"/>
      <c r="BB36" s="1068"/>
      <c r="DU36" s="156"/>
      <c r="DV36" s="58" t="s">
        <v>134</v>
      </c>
      <c r="DW36" s="58" t="s">
        <v>445</v>
      </c>
      <c r="EA36" s="58" t="s">
        <v>129</v>
      </c>
    </row>
    <row r="37" spans="1:131" ht="11.25" customHeight="1">
      <c r="A37" s="1027"/>
      <c r="B37" s="1028"/>
      <c r="C37" s="1028"/>
      <c r="D37" s="1028"/>
      <c r="E37" s="1028"/>
      <c r="F37" s="1028"/>
      <c r="G37" s="1029"/>
      <c r="H37" s="397" t="s">
        <v>131</v>
      </c>
      <c r="I37" s="1090"/>
      <c r="J37" s="1090"/>
      <c r="K37" s="1090"/>
      <c r="L37" s="1090"/>
      <c r="M37" s="1091"/>
      <c r="N37" s="1080" t="s">
        <v>436</v>
      </c>
      <c r="O37" s="1081"/>
      <c r="P37" s="1111" t="str">
        <f>VLOOKUP("専任取引士"&amp;ROUNDUP(ROW($A32)/11,0),sentori,12,FALSE)&amp;""</f>
        <v/>
      </c>
      <c r="Q37" s="1111"/>
      <c r="R37" s="1111"/>
      <c r="S37" s="1111"/>
      <c r="T37" s="1111"/>
      <c r="U37" s="1111"/>
      <c r="V37" s="1111"/>
      <c r="W37" s="1111"/>
      <c r="X37" s="1111"/>
      <c r="Y37" s="1111"/>
      <c r="Z37" s="1076"/>
      <c r="AA37" s="1076"/>
      <c r="AB37" s="1076"/>
      <c r="AC37" s="1076"/>
      <c r="AD37" s="1076"/>
      <c r="AE37" s="1076"/>
      <c r="AF37" s="1076"/>
      <c r="AG37" s="1076"/>
      <c r="AH37" s="1076"/>
      <c r="AI37" s="1076"/>
      <c r="AJ37" s="1076"/>
      <c r="AK37" s="1076"/>
      <c r="AL37" s="1076"/>
      <c r="AM37" s="1076"/>
      <c r="AN37" s="1076"/>
      <c r="AO37" s="1076"/>
      <c r="AP37" s="1076"/>
      <c r="AQ37" s="1076"/>
      <c r="AR37" s="1076"/>
      <c r="AS37" s="1076"/>
      <c r="AT37" s="1076"/>
      <c r="AU37" s="1076"/>
      <c r="AV37" s="1076"/>
      <c r="AW37" s="1076"/>
      <c r="AX37" s="1076"/>
      <c r="AY37" s="1076"/>
      <c r="AZ37" s="1076"/>
      <c r="BA37" s="1076"/>
      <c r="BB37" s="1082"/>
      <c r="DU37" s="157"/>
      <c r="DV37" s="58" t="s">
        <v>137</v>
      </c>
      <c r="DW37" s="58" t="s">
        <v>446</v>
      </c>
      <c r="EA37" s="58" t="s">
        <v>134</v>
      </c>
    </row>
    <row r="38" spans="1:131" ht="11.25" customHeight="1">
      <c r="A38" s="1027"/>
      <c r="B38" s="1028"/>
      <c r="C38" s="1028"/>
      <c r="D38" s="1028"/>
      <c r="E38" s="1028"/>
      <c r="F38" s="1028"/>
      <c r="G38" s="1029"/>
      <c r="H38" s="1092"/>
      <c r="I38" s="1090"/>
      <c r="J38" s="1090"/>
      <c r="K38" s="1090"/>
      <c r="L38" s="1090"/>
      <c r="M38" s="1091"/>
      <c r="N38" s="1074" t="str">
        <f>VLOOKUP("専任取引士"&amp;ROUNDUP(ROW($A32)/11,0),sentori,13,FALSE)&amp;VLOOKUP("専任取引士"&amp;ROUNDUP(ROW($A32)/11,0),sentori,14,FALSE)&amp;VLOOKUP("専任取引士"&amp;ROUNDUP(ROW($A32)/11,0),sentori,15,FALSE)&amp;VLOOKUP("専任取引士"&amp;ROUNDUP(ROW($A32)/11,0),sentori,16,FALSE)&amp;"　"&amp;VLOOKUP("専任取引士"&amp;ROUNDUP(ROW($A32)/11,0),sentori,17,FALSE)</f>
        <v>　</v>
      </c>
      <c r="O38" s="536"/>
      <c r="P38" s="536"/>
      <c r="Q38" s="536"/>
      <c r="R38" s="536"/>
      <c r="S38" s="536"/>
      <c r="T38" s="536"/>
      <c r="U38" s="536"/>
      <c r="V38" s="536"/>
      <c r="W38" s="536"/>
      <c r="X38" s="536"/>
      <c r="Y38" s="536"/>
      <c r="Z38" s="536"/>
      <c r="AA38" s="536"/>
      <c r="AB38" s="536"/>
      <c r="AC38" s="536"/>
      <c r="AD38" s="536"/>
      <c r="AE38" s="536"/>
      <c r="AF38" s="536"/>
      <c r="AG38" s="536"/>
      <c r="AH38" s="536"/>
      <c r="AI38" s="536"/>
      <c r="AJ38" s="536"/>
      <c r="AK38" s="536"/>
      <c r="AL38" s="536"/>
      <c r="AM38" s="536"/>
      <c r="AN38" s="536"/>
      <c r="AO38" s="536"/>
      <c r="AP38" s="536"/>
      <c r="AQ38" s="536"/>
      <c r="AR38" s="536"/>
      <c r="AS38" s="536"/>
      <c r="AT38" s="536"/>
      <c r="AU38" s="536"/>
      <c r="AV38" s="536"/>
      <c r="AW38" s="536"/>
      <c r="AX38" s="536"/>
      <c r="AY38" s="536"/>
      <c r="AZ38" s="536"/>
      <c r="BA38" s="536"/>
      <c r="BB38" s="1083"/>
      <c r="DU38" s="157"/>
      <c r="DV38" s="58" t="s">
        <v>139</v>
      </c>
      <c r="DW38" s="58" t="s">
        <v>447</v>
      </c>
      <c r="EA38" s="58" t="s">
        <v>137</v>
      </c>
    </row>
    <row r="39" spans="1:131" ht="11.25" customHeight="1">
      <c r="A39" s="1027"/>
      <c r="B39" s="1028"/>
      <c r="C39" s="1028"/>
      <c r="D39" s="1028"/>
      <c r="E39" s="1028"/>
      <c r="F39" s="1028"/>
      <c r="G39" s="1029"/>
      <c r="H39" s="1103"/>
      <c r="I39" s="368"/>
      <c r="J39" s="368"/>
      <c r="K39" s="368"/>
      <c r="L39" s="368"/>
      <c r="M39" s="1069"/>
      <c r="N39" s="1074"/>
      <c r="O39" s="536"/>
      <c r="P39" s="536"/>
      <c r="Q39" s="536"/>
      <c r="R39" s="536"/>
      <c r="S39" s="536"/>
      <c r="T39" s="536"/>
      <c r="U39" s="536"/>
      <c r="V39" s="536"/>
      <c r="W39" s="536"/>
      <c r="X39" s="536"/>
      <c r="Y39" s="536"/>
      <c r="Z39" s="536"/>
      <c r="AA39" s="536"/>
      <c r="AB39" s="536"/>
      <c r="AC39" s="536"/>
      <c r="AD39" s="536"/>
      <c r="AE39" s="536"/>
      <c r="AF39" s="536"/>
      <c r="AG39" s="536"/>
      <c r="AH39" s="536"/>
      <c r="AI39" s="536"/>
      <c r="AJ39" s="536"/>
      <c r="AK39" s="536"/>
      <c r="AL39" s="536"/>
      <c r="AM39" s="536"/>
      <c r="AN39" s="536"/>
      <c r="AO39" s="536"/>
      <c r="AP39" s="536"/>
      <c r="AQ39" s="536"/>
      <c r="AR39" s="536"/>
      <c r="AS39" s="536"/>
      <c r="AT39" s="536"/>
      <c r="AU39" s="536"/>
      <c r="AV39" s="536"/>
      <c r="AW39" s="536"/>
      <c r="AX39" s="536"/>
      <c r="AY39" s="536"/>
      <c r="AZ39" s="536"/>
      <c r="BA39" s="536"/>
      <c r="BB39" s="1083"/>
      <c r="DU39" s="156"/>
      <c r="DV39" s="58" t="s">
        <v>145</v>
      </c>
      <c r="DW39" s="58" t="s">
        <v>448</v>
      </c>
      <c r="EA39" s="58" t="s">
        <v>139</v>
      </c>
    </row>
    <row r="40" spans="1:131" ht="11.25" customHeight="1">
      <c r="A40" s="1027"/>
      <c r="B40" s="1028"/>
      <c r="C40" s="1028"/>
      <c r="D40" s="1028"/>
      <c r="E40" s="1028"/>
      <c r="F40" s="1028"/>
      <c r="G40" s="1029"/>
      <c r="H40" s="1092"/>
      <c r="I40" s="1090"/>
      <c r="J40" s="1090"/>
      <c r="K40" s="1090"/>
      <c r="L40" s="1090"/>
      <c r="M40" s="1091"/>
      <c r="N40" s="1042"/>
      <c r="O40" s="538"/>
      <c r="P40" s="538"/>
      <c r="Q40" s="538"/>
      <c r="R40" s="538"/>
      <c r="S40" s="538"/>
      <c r="T40" s="538"/>
      <c r="U40" s="538"/>
      <c r="V40" s="538"/>
      <c r="W40" s="538"/>
      <c r="X40" s="538"/>
      <c r="Y40" s="538"/>
      <c r="Z40" s="538"/>
      <c r="AA40" s="538"/>
      <c r="AB40" s="538"/>
      <c r="AC40" s="538"/>
      <c r="AD40" s="538"/>
      <c r="AE40" s="538"/>
      <c r="AF40" s="538"/>
      <c r="AG40" s="538"/>
      <c r="AH40" s="538"/>
      <c r="AI40" s="538"/>
      <c r="AJ40" s="538"/>
      <c r="AK40" s="538"/>
      <c r="AL40" s="538"/>
      <c r="AM40" s="538"/>
      <c r="AN40" s="538"/>
      <c r="AO40" s="538"/>
      <c r="AP40" s="538"/>
      <c r="AQ40" s="538"/>
      <c r="AR40" s="538"/>
      <c r="AS40" s="538"/>
      <c r="AT40" s="538"/>
      <c r="AU40" s="538"/>
      <c r="AV40" s="538"/>
      <c r="AW40" s="538"/>
      <c r="AX40" s="538"/>
      <c r="AY40" s="538"/>
      <c r="AZ40" s="538"/>
      <c r="BA40" s="538"/>
      <c r="BB40" s="1084"/>
      <c r="DU40" s="156"/>
      <c r="DV40" s="58" t="s">
        <v>148</v>
      </c>
      <c r="DW40" s="58" t="s">
        <v>449</v>
      </c>
      <c r="EA40" s="58" t="s">
        <v>145</v>
      </c>
    </row>
    <row r="41" spans="1:131" ht="11.25" customHeight="1">
      <c r="A41" s="1027"/>
      <c r="B41" s="1028"/>
      <c r="C41" s="1028"/>
      <c r="D41" s="1028"/>
      <c r="E41" s="1028"/>
      <c r="F41" s="1028"/>
      <c r="G41" s="1029"/>
      <c r="H41" s="424" t="s">
        <v>227</v>
      </c>
      <c r="I41" s="334"/>
      <c r="J41" s="334"/>
      <c r="K41" s="334"/>
      <c r="L41" s="334"/>
      <c r="M41" s="450"/>
      <c r="N41" s="1086" t="s">
        <v>429</v>
      </c>
      <c r="O41" s="1093" t="str">
        <f>IF(ISBLANK(VLOOKUP("専任取引士"&amp;ROUNDUP(ROW($A32)/11,0),sentori,20,FALSE)),"",VLOOKUP("専任取引士"&amp;ROUNDUP(ROW($A32)/11,0),sentori,20,FALSE))</f>
        <v/>
      </c>
      <c r="P41" s="1093"/>
      <c r="Q41" s="1093"/>
      <c r="R41" s="1093"/>
      <c r="S41" s="1093"/>
      <c r="T41" s="1093"/>
      <c r="U41" s="1093"/>
      <c r="V41" s="1095" t="s">
        <v>430</v>
      </c>
      <c r="W41" s="1076" t="s">
        <v>431</v>
      </c>
      <c r="X41" s="1081"/>
      <c r="Y41" s="1088" t="str">
        <f>IF(ISBLANK(VLOOKUP("専任取引士"&amp;ROUNDUP(ROW($A32)/11,0),sentori,21,FALSE)),"",VLOOKUP("専任取引士"&amp;ROUNDUP(ROW($A32)/11,0),sentori,21,FALSE))</f>
        <v/>
      </c>
      <c r="Z41" s="1088"/>
      <c r="AA41" s="1088"/>
      <c r="AB41" s="1088"/>
      <c r="AC41" s="1088"/>
      <c r="AD41" s="1088"/>
      <c r="AE41" s="1088"/>
      <c r="AF41" s="1088"/>
      <c r="AG41" s="1076" t="s">
        <v>432</v>
      </c>
      <c r="AH41" s="1097"/>
      <c r="AI41" s="1075" t="s">
        <v>438</v>
      </c>
      <c r="AJ41" s="1076"/>
      <c r="AK41" s="1076"/>
      <c r="AL41" s="1076"/>
      <c r="AM41" s="1077"/>
      <c r="AN41" s="1101" t="str">
        <f>IF(ISBLANK(VLOOKUP("専任取引士"&amp;ROUNDUP(ROW($A32)/11,0),sentori,22,FALSE)),"",TEXT(VLOOKUP("専任取引士"&amp;ROUNDUP(ROW($A32)/11,0),sentori,22,FALSE),"ggg"))</f>
        <v/>
      </c>
      <c r="AO41" s="1093"/>
      <c r="AP41" s="1093"/>
      <c r="AQ41" s="1088" t="str">
        <f>IF(ISBLANK(VLOOKUP("専任取引士"&amp;ROUNDUP(ROW($A32)/11,0),sentori,22,FALSE)),"",TEXT(VLOOKUP("専任取引士"&amp;ROUNDUP(ROW($A32)/11,0),sentori,22,FALSE),"e"))</f>
        <v/>
      </c>
      <c r="AR41" s="1088"/>
      <c r="AS41" s="1076" t="s">
        <v>197</v>
      </c>
      <c r="AT41" s="1076"/>
      <c r="AU41" s="1088" t="str">
        <f>IF(ISBLANK(VLOOKUP("専任取引士"&amp;ROUNDUP(ROW($A32)/11,0),sentori,22,FALSE)),"",MONTH(VLOOKUP("専任取引士"&amp;ROUNDUP(ROW($A32)/11,0),sentori,22,FALSE)))</f>
        <v/>
      </c>
      <c r="AV41" s="1088"/>
      <c r="AW41" s="1076" t="s">
        <v>198</v>
      </c>
      <c r="AX41" s="1076"/>
      <c r="AY41" s="1088" t="str">
        <f>IF(ISBLANK(VLOOKUP("専任取引士"&amp;ROUNDUP(ROW($A32)/11,0),sentori,22,FALSE)),"",DAY(VLOOKUP("専任取引士"&amp;ROUNDUP(ROW($A32)/11,0),sentori,22,FALSE)))</f>
        <v/>
      </c>
      <c r="AZ41" s="1088"/>
      <c r="BA41" s="1076" t="s">
        <v>199</v>
      </c>
      <c r="BB41" s="1082"/>
      <c r="DU41" s="156"/>
      <c r="DV41" s="58" t="s">
        <v>152</v>
      </c>
      <c r="DW41" s="58" t="s">
        <v>450</v>
      </c>
      <c r="EA41" s="58" t="s">
        <v>148</v>
      </c>
    </row>
    <row r="42" spans="1:131" ht="11.25" customHeight="1">
      <c r="A42" s="1030"/>
      <c r="B42" s="1031"/>
      <c r="C42" s="1031"/>
      <c r="D42" s="1031"/>
      <c r="E42" s="1031"/>
      <c r="F42" s="1031"/>
      <c r="G42" s="1032"/>
      <c r="H42" s="397"/>
      <c r="I42" s="398"/>
      <c r="J42" s="398"/>
      <c r="K42" s="398"/>
      <c r="L42" s="398"/>
      <c r="M42" s="399"/>
      <c r="N42" s="1087"/>
      <c r="O42" s="1094"/>
      <c r="P42" s="1094"/>
      <c r="Q42" s="1094"/>
      <c r="R42" s="1094"/>
      <c r="S42" s="1094"/>
      <c r="T42" s="1094"/>
      <c r="U42" s="1094"/>
      <c r="V42" s="1096"/>
      <c r="W42" s="988"/>
      <c r="X42" s="988"/>
      <c r="Y42" s="1089"/>
      <c r="Z42" s="1089"/>
      <c r="AA42" s="1089"/>
      <c r="AB42" s="1089"/>
      <c r="AC42" s="1089"/>
      <c r="AD42" s="1089"/>
      <c r="AE42" s="1089"/>
      <c r="AF42" s="1089"/>
      <c r="AG42" s="988"/>
      <c r="AH42" s="1098"/>
      <c r="AI42" s="1099"/>
      <c r="AJ42" s="975"/>
      <c r="AK42" s="975"/>
      <c r="AL42" s="975"/>
      <c r="AM42" s="1100"/>
      <c r="AN42" s="1102"/>
      <c r="AO42" s="1094"/>
      <c r="AP42" s="1094"/>
      <c r="AQ42" s="1089"/>
      <c r="AR42" s="1089"/>
      <c r="AS42" s="975"/>
      <c r="AT42" s="975"/>
      <c r="AU42" s="1089"/>
      <c r="AV42" s="1089"/>
      <c r="AW42" s="975"/>
      <c r="AX42" s="975"/>
      <c r="AY42" s="1089"/>
      <c r="AZ42" s="1089"/>
      <c r="BA42" s="975"/>
      <c r="BB42" s="982"/>
      <c r="DU42" s="156"/>
      <c r="DV42" s="58" t="s">
        <v>155</v>
      </c>
      <c r="DW42" s="58" t="s">
        <v>451</v>
      </c>
      <c r="EA42" s="58" t="s">
        <v>152</v>
      </c>
    </row>
    <row r="43" spans="1:131" ht="11.25" customHeight="1">
      <c r="A43" s="1024" t="s">
        <v>435</v>
      </c>
      <c r="B43" s="1025"/>
      <c r="C43" s="1025"/>
      <c r="D43" s="1025"/>
      <c r="E43" s="1025"/>
      <c r="F43" s="1025"/>
      <c r="G43" s="1026"/>
      <c r="H43" s="1033" t="s">
        <v>56</v>
      </c>
      <c r="I43" s="1034"/>
      <c r="J43" s="1034"/>
      <c r="K43" s="1034"/>
      <c r="L43" s="1034"/>
      <c r="M43" s="1035"/>
      <c r="N43" s="1039" t="str">
        <f>IF(ISBLANK(VLOOKUP("専任取引士"&amp;ROUNDUP(ROW($A43)/11,0),sentori,4,FALSE)),"",VLOOKUP("専任取引士"&amp;ROUNDUP(ROW($A43)/11,0),sentori,4,FALSE))</f>
        <v/>
      </c>
      <c r="O43" s="1040"/>
      <c r="P43" s="1040"/>
      <c r="Q43" s="1040"/>
      <c r="R43" s="1040"/>
      <c r="S43" s="1040"/>
      <c r="T43" s="1040"/>
      <c r="U43" s="1040"/>
      <c r="V43" s="1040"/>
      <c r="W43" s="1040"/>
      <c r="X43" s="1040"/>
      <c r="Y43" s="1040"/>
      <c r="Z43" s="1040"/>
      <c r="AA43" s="1040"/>
      <c r="AB43" s="1040"/>
      <c r="AC43" s="1040"/>
      <c r="AD43" s="1041"/>
      <c r="AE43" s="1043" t="s">
        <v>196</v>
      </c>
      <c r="AF43" s="1044"/>
      <c r="AG43" s="1049" t="str">
        <f>IF(ISBLANK(VLOOKUP("専任取引士"&amp;ROUNDUP(ROW($A43)/11,0),sentori,8,FALSE)),"",TEXT(VLOOKUP("専任取引士"&amp;ROUNDUP(ROW($A43)/11,0),sentori,8,FALSE),"ggg"))</f>
        <v/>
      </c>
      <c r="AH43" s="1050"/>
      <c r="AI43" s="1050"/>
      <c r="AJ43" s="1050"/>
      <c r="AK43" s="1055" t="str">
        <f>IF(ISBLANK(VLOOKUP("専任取引士"&amp;ROUNDUP(ROW($A43)/11,0),sentori,8,FALSE)),"",TEXT(VLOOKUP("専任取引士"&amp;ROUNDUP(ROW($A43)/11,0),sentori,8,FALSE),"e"))</f>
        <v/>
      </c>
      <c r="AL43" s="1055"/>
      <c r="AM43" s="1055"/>
      <c r="AN43" s="1055"/>
      <c r="AO43" s="1000" t="s">
        <v>197</v>
      </c>
      <c r="AP43" s="1000"/>
      <c r="AQ43" s="1055" t="str">
        <f>IF(ISBLANK(VLOOKUP("専任取引士"&amp;ROUNDUP(ROW($A43)/11,0),sentori,8,FALSE)),"",MONTH(VLOOKUP("専任取引士"&amp;ROUNDUP(ROW($A43)/11,0),sentori,8,FALSE)))</f>
        <v/>
      </c>
      <c r="AR43" s="1055"/>
      <c r="AS43" s="1000" t="s">
        <v>198</v>
      </c>
      <c r="AT43" s="1001"/>
      <c r="AU43" s="1055" t="str">
        <f>IF(ISBLANK(VLOOKUP("専任取引士"&amp;ROUNDUP(ROW($A43)/11,0),sentori,8,FALSE)),"",DAY(VLOOKUP("専任取引士"&amp;ROUNDUP(ROW($A43)/11,0),sentori,8,FALSE)))</f>
        <v/>
      </c>
      <c r="AV43" s="1055"/>
      <c r="AW43" s="1000" t="s">
        <v>199</v>
      </c>
      <c r="AX43" s="1000"/>
      <c r="AY43" s="1060" t="s">
        <v>200</v>
      </c>
      <c r="AZ43" s="1061" t="str">
        <f>LEFT(VLOOKUP("専任取引士1",sentori,7,FALSE),1)</f>
        <v/>
      </c>
      <c r="BA43" s="1049" t="str">
        <f>LEFT(VLOOKUP("専任取引士"&amp;ROUNDUP(ROW($A43)/11,0),sentori,7,FALSE),1)</f>
        <v/>
      </c>
      <c r="BB43" s="1066"/>
      <c r="DU43" s="156"/>
      <c r="DV43" s="58" t="s">
        <v>163</v>
      </c>
      <c r="DW43" s="58" t="s">
        <v>452</v>
      </c>
      <c r="EA43" s="58" t="s">
        <v>155</v>
      </c>
    </row>
    <row r="44" spans="1:131" ht="11.25" customHeight="1">
      <c r="A44" s="1027"/>
      <c r="B44" s="1028"/>
      <c r="C44" s="1028"/>
      <c r="D44" s="1028"/>
      <c r="E44" s="1028"/>
      <c r="F44" s="1028"/>
      <c r="G44" s="1029"/>
      <c r="H44" s="1036"/>
      <c r="I44" s="1037"/>
      <c r="J44" s="1037"/>
      <c r="K44" s="1037"/>
      <c r="L44" s="1037"/>
      <c r="M44" s="1038"/>
      <c r="N44" s="1042"/>
      <c r="O44" s="538"/>
      <c r="P44" s="538"/>
      <c r="Q44" s="538"/>
      <c r="R44" s="538"/>
      <c r="S44" s="538"/>
      <c r="T44" s="538"/>
      <c r="U44" s="538"/>
      <c r="V44" s="538"/>
      <c r="W44" s="538"/>
      <c r="X44" s="538"/>
      <c r="Y44" s="538"/>
      <c r="Z44" s="538"/>
      <c r="AA44" s="538"/>
      <c r="AB44" s="538"/>
      <c r="AC44" s="538"/>
      <c r="AD44" s="539"/>
      <c r="AE44" s="1045"/>
      <c r="AF44" s="1046"/>
      <c r="AG44" s="1051"/>
      <c r="AH44" s="1052"/>
      <c r="AI44" s="1052"/>
      <c r="AJ44" s="1052"/>
      <c r="AK44" s="1056"/>
      <c r="AL44" s="1056"/>
      <c r="AM44" s="1056"/>
      <c r="AN44" s="1056"/>
      <c r="AO44" s="660"/>
      <c r="AP44" s="660"/>
      <c r="AQ44" s="1056"/>
      <c r="AR44" s="1056"/>
      <c r="AS44" s="638"/>
      <c r="AT44" s="638"/>
      <c r="AU44" s="1056"/>
      <c r="AV44" s="1056"/>
      <c r="AW44" s="660"/>
      <c r="AX44" s="660"/>
      <c r="AY44" s="1062"/>
      <c r="AZ44" s="1063"/>
      <c r="BA44" s="1051"/>
      <c r="BB44" s="1067"/>
      <c r="DU44" s="156"/>
      <c r="DV44" s="58" t="s">
        <v>166</v>
      </c>
      <c r="DW44" s="58" t="s">
        <v>453</v>
      </c>
      <c r="EA44" s="58" t="s">
        <v>163</v>
      </c>
    </row>
    <row r="45" spans="1:131" ht="11.25" customHeight="1">
      <c r="A45" s="1027"/>
      <c r="B45" s="1028"/>
      <c r="C45" s="1028"/>
      <c r="D45" s="1028"/>
      <c r="E45" s="1028"/>
      <c r="F45" s="1028"/>
      <c r="G45" s="1029"/>
      <c r="H45" s="397" t="s">
        <v>114</v>
      </c>
      <c r="I45" s="1090"/>
      <c r="J45" s="1090"/>
      <c r="K45" s="1090"/>
      <c r="L45" s="1090"/>
      <c r="M45" s="1091"/>
      <c r="N45" s="1071" t="str">
        <f>IF(ISBLANK(VLOOKUP("専任取引士"&amp;ROUNDUP(ROW($A43)/11,0),sentori,3,FALSE)),"",VLOOKUP("専任取引士"&amp;ROUNDUP(ROW($A43)/11,0),sentori,3,FALSE))</f>
        <v/>
      </c>
      <c r="O45" s="1072"/>
      <c r="P45" s="1072"/>
      <c r="Q45" s="1072"/>
      <c r="R45" s="1072"/>
      <c r="S45" s="1072"/>
      <c r="T45" s="1072"/>
      <c r="U45" s="1072"/>
      <c r="V45" s="1072"/>
      <c r="W45" s="1072"/>
      <c r="X45" s="1072"/>
      <c r="Y45" s="1072"/>
      <c r="Z45" s="1072"/>
      <c r="AA45" s="1072"/>
      <c r="AB45" s="1072"/>
      <c r="AC45" s="1072"/>
      <c r="AD45" s="1073"/>
      <c r="AE45" s="1047"/>
      <c r="AF45" s="1048"/>
      <c r="AG45" s="1053"/>
      <c r="AH45" s="1054"/>
      <c r="AI45" s="1054"/>
      <c r="AJ45" s="1054"/>
      <c r="AK45" s="1057"/>
      <c r="AL45" s="1057"/>
      <c r="AM45" s="1057"/>
      <c r="AN45" s="1057"/>
      <c r="AO45" s="1058"/>
      <c r="AP45" s="1058"/>
      <c r="AQ45" s="1057"/>
      <c r="AR45" s="1057"/>
      <c r="AS45" s="1059"/>
      <c r="AT45" s="1059"/>
      <c r="AU45" s="1057"/>
      <c r="AV45" s="1057"/>
      <c r="AW45" s="1058"/>
      <c r="AX45" s="1058"/>
      <c r="AY45" s="1062"/>
      <c r="AZ45" s="1063"/>
      <c r="BA45" s="1051"/>
      <c r="BB45" s="1067"/>
      <c r="DU45" s="156"/>
      <c r="DV45" s="58" t="s">
        <v>170</v>
      </c>
      <c r="DW45" s="58" t="s">
        <v>454</v>
      </c>
      <c r="EA45" s="58" t="s">
        <v>166</v>
      </c>
    </row>
    <row r="46" spans="1:131" ht="11.25" customHeight="1">
      <c r="A46" s="1027"/>
      <c r="B46" s="1028"/>
      <c r="C46" s="1028"/>
      <c r="D46" s="1028"/>
      <c r="E46" s="1028"/>
      <c r="F46" s="1028"/>
      <c r="G46" s="1029"/>
      <c r="H46" s="1092"/>
      <c r="I46" s="1090"/>
      <c r="J46" s="1090"/>
      <c r="K46" s="1090"/>
      <c r="L46" s="1090"/>
      <c r="M46" s="1091"/>
      <c r="N46" s="1074"/>
      <c r="O46" s="536"/>
      <c r="P46" s="536"/>
      <c r="Q46" s="536"/>
      <c r="R46" s="536"/>
      <c r="S46" s="536"/>
      <c r="T46" s="536"/>
      <c r="U46" s="536"/>
      <c r="V46" s="536"/>
      <c r="W46" s="536"/>
      <c r="X46" s="536"/>
      <c r="Y46" s="536"/>
      <c r="Z46" s="536"/>
      <c r="AA46" s="536"/>
      <c r="AB46" s="536"/>
      <c r="AC46" s="536"/>
      <c r="AD46" s="537"/>
      <c r="AE46" s="1075" t="s">
        <v>210</v>
      </c>
      <c r="AF46" s="1076"/>
      <c r="AG46" s="1077"/>
      <c r="AH46" s="1112" t="str">
        <f>VLOOKUP("専任取引士"&amp;ROUNDUP(ROW($A43)/11,0),sentori,19,FALSE)&amp;""</f>
        <v/>
      </c>
      <c r="AI46" s="1088"/>
      <c r="AJ46" s="1088"/>
      <c r="AK46" s="1088"/>
      <c r="AL46" s="1088"/>
      <c r="AM46" s="1088"/>
      <c r="AN46" s="1088"/>
      <c r="AO46" s="1088"/>
      <c r="AP46" s="1088"/>
      <c r="AQ46" s="1088"/>
      <c r="AR46" s="1088"/>
      <c r="AS46" s="1088"/>
      <c r="AT46" s="1088"/>
      <c r="AU46" s="1088"/>
      <c r="AV46" s="1088"/>
      <c r="AW46" s="1088"/>
      <c r="AX46" s="1113"/>
      <c r="AY46" s="1062"/>
      <c r="AZ46" s="1063"/>
      <c r="BA46" s="1051"/>
      <c r="BB46" s="1067"/>
      <c r="DU46" s="156"/>
      <c r="DV46" s="58" t="s">
        <v>173</v>
      </c>
      <c r="DW46" s="58" t="s">
        <v>455</v>
      </c>
      <c r="EA46" s="58" t="s">
        <v>170</v>
      </c>
    </row>
    <row r="47" spans="1:131" ht="11.25" customHeight="1">
      <c r="A47" s="1027"/>
      <c r="B47" s="1028"/>
      <c r="C47" s="1028"/>
      <c r="D47" s="1028"/>
      <c r="E47" s="1028"/>
      <c r="F47" s="1028"/>
      <c r="G47" s="1029"/>
      <c r="H47" s="1092"/>
      <c r="I47" s="1090"/>
      <c r="J47" s="1090"/>
      <c r="K47" s="1090"/>
      <c r="L47" s="1090"/>
      <c r="M47" s="1091"/>
      <c r="N47" s="1042"/>
      <c r="O47" s="538"/>
      <c r="P47" s="538"/>
      <c r="Q47" s="538"/>
      <c r="R47" s="538"/>
      <c r="S47" s="538"/>
      <c r="T47" s="538"/>
      <c r="U47" s="538"/>
      <c r="V47" s="538"/>
      <c r="W47" s="538"/>
      <c r="X47" s="538"/>
      <c r="Y47" s="538"/>
      <c r="Z47" s="538"/>
      <c r="AA47" s="538"/>
      <c r="AB47" s="538"/>
      <c r="AC47" s="538"/>
      <c r="AD47" s="539"/>
      <c r="AE47" s="1078"/>
      <c r="AF47" s="1058"/>
      <c r="AG47" s="1079"/>
      <c r="AH47" s="1114"/>
      <c r="AI47" s="1057"/>
      <c r="AJ47" s="1057"/>
      <c r="AK47" s="1057"/>
      <c r="AL47" s="1057"/>
      <c r="AM47" s="1057"/>
      <c r="AN47" s="1057"/>
      <c r="AO47" s="1057"/>
      <c r="AP47" s="1057"/>
      <c r="AQ47" s="1057"/>
      <c r="AR47" s="1057"/>
      <c r="AS47" s="1057"/>
      <c r="AT47" s="1057"/>
      <c r="AU47" s="1057"/>
      <c r="AV47" s="1057"/>
      <c r="AW47" s="1057"/>
      <c r="AX47" s="1115"/>
      <c r="AY47" s="1064"/>
      <c r="AZ47" s="1065"/>
      <c r="BA47" s="1053"/>
      <c r="BB47" s="1068"/>
      <c r="DU47" s="156"/>
      <c r="DV47" s="58" t="s">
        <v>176</v>
      </c>
      <c r="DW47" s="58" t="s">
        <v>456</v>
      </c>
      <c r="EA47" s="58" t="s">
        <v>173</v>
      </c>
    </row>
    <row r="48" spans="1:131" ht="11.25" customHeight="1">
      <c r="A48" s="1027"/>
      <c r="B48" s="1028"/>
      <c r="C48" s="1028"/>
      <c r="D48" s="1028"/>
      <c r="E48" s="1028"/>
      <c r="F48" s="1028"/>
      <c r="G48" s="1029"/>
      <c r="H48" s="397" t="s">
        <v>131</v>
      </c>
      <c r="I48" s="1090"/>
      <c r="J48" s="1090"/>
      <c r="K48" s="1090"/>
      <c r="L48" s="1090"/>
      <c r="M48" s="1091"/>
      <c r="N48" s="1080" t="s">
        <v>436</v>
      </c>
      <c r="O48" s="1081"/>
      <c r="P48" s="1111" t="str">
        <f>VLOOKUP("専任取引士"&amp;ROUNDUP(ROW($A43)/11,0),sentori,12,FALSE)&amp;""</f>
        <v/>
      </c>
      <c r="Q48" s="1111"/>
      <c r="R48" s="1111"/>
      <c r="S48" s="1111"/>
      <c r="T48" s="1111"/>
      <c r="U48" s="1111"/>
      <c r="V48" s="1111"/>
      <c r="W48" s="1111"/>
      <c r="X48" s="1111"/>
      <c r="Y48" s="1111"/>
      <c r="Z48" s="1076"/>
      <c r="AA48" s="1076"/>
      <c r="AB48" s="1076"/>
      <c r="AC48" s="1076"/>
      <c r="AD48" s="1076"/>
      <c r="AE48" s="1076"/>
      <c r="AF48" s="1076"/>
      <c r="AG48" s="1076"/>
      <c r="AH48" s="1076"/>
      <c r="AI48" s="1076"/>
      <c r="AJ48" s="1076"/>
      <c r="AK48" s="1076"/>
      <c r="AL48" s="1076"/>
      <c r="AM48" s="1076"/>
      <c r="AN48" s="1076"/>
      <c r="AO48" s="1076"/>
      <c r="AP48" s="1076"/>
      <c r="AQ48" s="1076"/>
      <c r="AR48" s="1076"/>
      <c r="AS48" s="1076"/>
      <c r="AT48" s="1076"/>
      <c r="AU48" s="1076"/>
      <c r="AV48" s="1076"/>
      <c r="AW48" s="1076"/>
      <c r="AX48" s="1076"/>
      <c r="AY48" s="1076"/>
      <c r="AZ48" s="1076"/>
      <c r="BA48" s="1076"/>
      <c r="BB48" s="1082"/>
      <c r="DU48" s="157"/>
      <c r="DV48" s="58" t="s">
        <v>179</v>
      </c>
      <c r="DW48" s="58" t="s">
        <v>457</v>
      </c>
      <c r="EA48" s="58" t="s">
        <v>176</v>
      </c>
    </row>
    <row r="49" spans="1:131" ht="11.25" customHeight="1">
      <c r="A49" s="1027"/>
      <c r="B49" s="1028"/>
      <c r="C49" s="1028"/>
      <c r="D49" s="1028"/>
      <c r="E49" s="1028"/>
      <c r="F49" s="1028"/>
      <c r="G49" s="1029"/>
      <c r="H49" s="1092"/>
      <c r="I49" s="1090"/>
      <c r="J49" s="1090"/>
      <c r="K49" s="1090"/>
      <c r="L49" s="1090"/>
      <c r="M49" s="1091"/>
      <c r="N49" s="1074" t="str">
        <f>VLOOKUP("専任取引士"&amp;ROUNDUP(ROW($A43)/11,0),sentori,13,FALSE)&amp;VLOOKUP("専任取引士"&amp;ROUNDUP(ROW($A43)/11,0),sentori,14,FALSE)&amp;VLOOKUP("専任取引士"&amp;ROUNDUP(ROW($A43)/11,0),sentori,15,FALSE)&amp;VLOOKUP("専任取引士"&amp;ROUNDUP(ROW($A43)/11,0),sentori,16,FALSE)&amp;"　"&amp;VLOOKUP("専任取引士"&amp;ROUNDUP(ROW($A43)/11,0),sentori,17,FALSE)</f>
        <v>　</v>
      </c>
      <c r="O49" s="536"/>
      <c r="P49" s="536"/>
      <c r="Q49" s="536"/>
      <c r="R49" s="536"/>
      <c r="S49" s="536"/>
      <c r="T49" s="536"/>
      <c r="U49" s="536"/>
      <c r="V49" s="536"/>
      <c r="W49" s="536"/>
      <c r="X49" s="536"/>
      <c r="Y49" s="536"/>
      <c r="Z49" s="536"/>
      <c r="AA49" s="536"/>
      <c r="AB49" s="536"/>
      <c r="AC49" s="536"/>
      <c r="AD49" s="536"/>
      <c r="AE49" s="536"/>
      <c r="AF49" s="536"/>
      <c r="AG49" s="536"/>
      <c r="AH49" s="536"/>
      <c r="AI49" s="536"/>
      <c r="AJ49" s="536"/>
      <c r="AK49" s="536"/>
      <c r="AL49" s="536"/>
      <c r="AM49" s="536"/>
      <c r="AN49" s="536"/>
      <c r="AO49" s="536"/>
      <c r="AP49" s="536"/>
      <c r="AQ49" s="536"/>
      <c r="AR49" s="536"/>
      <c r="AS49" s="536"/>
      <c r="AT49" s="536"/>
      <c r="AU49" s="536"/>
      <c r="AV49" s="536"/>
      <c r="AW49" s="536"/>
      <c r="AX49" s="536"/>
      <c r="AY49" s="536"/>
      <c r="AZ49" s="536"/>
      <c r="BA49" s="536"/>
      <c r="BB49" s="1083"/>
      <c r="DU49" s="157"/>
      <c r="DV49" s="58" t="s">
        <v>182</v>
      </c>
      <c r="DW49" s="58" t="s">
        <v>458</v>
      </c>
      <c r="EA49" s="58" t="s">
        <v>179</v>
      </c>
    </row>
    <row r="50" spans="1:131" ht="11.25" customHeight="1">
      <c r="A50" s="1027"/>
      <c r="B50" s="1028"/>
      <c r="C50" s="1028"/>
      <c r="D50" s="1028"/>
      <c r="E50" s="1028"/>
      <c r="F50" s="1028"/>
      <c r="G50" s="1029"/>
      <c r="H50" s="1103"/>
      <c r="I50" s="368"/>
      <c r="J50" s="368"/>
      <c r="K50" s="368"/>
      <c r="L50" s="368"/>
      <c r="M50" s="1069"/>
      <c r="N50" s="1074"/>
      <c r="O50" s="536"/>
      <c r="P50" s="536"/>
      <c r="Q50" s="536"/>
      <c r="R50" s="536"/>
      <c r="S50" s="536"/>
      <c r="T50" s="536"/>
      <c r="U50" s="536"/>
      <c r="V50" s="536"/>
      <c r="W50" s="536"/>
      <c r="X50" s="536"/>
      <c r="Y50" s="536"/>
      <c r="Z50" s="536"/>
      <c r="AA50" s="536"/>
      <c r="AB50" s="536"/>
      <c r="AC50" s="536"/>
      <c r="AD50" s="536"/>
      <c r="AE50" s="536"/>
      <c r="AF50" s="536"/>
      <c r="AG50" s="536"/>
      <c r="AH50" s="536"/>
      <c r="AI50" s="536"/>
      <c r="AJ50" s="536"/>
      <c r="AK50" s="536"/>
      <c r="AL50" s="536"/>
      <c r="AM50" s="536"/>
      <c r="AN50" s="536"/>
      <c r="AO50" s="536"/>
      <c r="AP50" s="536"/>
      <c r="AQ50" s="536"/>
      <c r="AR50" s="536"/>
      <c r="AS50" s="536"/>
      <c r="AT50" s="536"/>
      <c r="AU50" s="536"/>
      <c r="AV50" s="536"/>
      <c r="AW50" s="536"/>
      <c r="AX50" s="536"/>
      <c r="AY50" s="536"/>
      <c r="AZ50" s="536"/>
      <c r="BA50" s="536"/>
      <c r="BB50" s="1083"/>
      <c r="DU50" s="156"/>
      <c r="DV50" s="58" t="s">
        <v>185</v>
      </c>
      <c r="DW50" s="58" t="s">
        <v>459</v>
      </c>
      <c r="EA50" s="58" t="s">
        <v>182</v>
      </c>
    </row>
    <row r="51" spans="1:131" ht="11.25" customHeight="1">
      <c r="A51" s="1027"/>
      <c r="B51" s="1028"/>
      <c r="C51" s="1028"/>
      <c r="D51" s="1028"/>
      <c r="E51" s="1028"/>
      <c r="F51" s="1028"/>
      <c r="G51" s="1029"/>
      <c r="H51" s="1092"/>
      <c r="I51" s="1090"/>
      <c r="J51" s="1090"/>
      <c r="K51" s="1090"/>
      <c r="L51" s="1090"/>
      <c r="M51" s="1091"/>
      <c r="N51" s="1042"/>
      <c r="O51" s="538"/>
      <c r="P51" s="538"/>
      <c r="Q51" s="538"/>
      <c r="R51" s="538"/>
      <c r="S51" s="538"/>
      <c r="T51" s="538"/>
      <c r="U51" s="538"/>
      <c r="V51" s="538"/>
      <c r="W51" s="538"/>
      <c r="X51" s="538"/>
      <c r="Y51" s="538"/>
      <c r="Z51" s="538"/>
      <c r="AA51" s="538"/>
      <c r="AB51" s="538"/>
      <c r="AC51" s="538"/>
      <c r="AD51" s="538"/>
      <c r="AE51" s="538"/>
      <c r="AF51" s="538"/>
      <c r="AG51" s="538"/>
      <c r="AH51" s="538"/>
      <c r="AI51" s="538"/>
      <c r="AJ51" s="538"/>
      <c r="AK51" s="538"/>
      <c r="AL51" s="538"/>
      <c r="AM51" s="538"/>
      <c r="AN51" s="538"/>
      <c r="AO51" s="538"/>
      <c r="AP51" s="538"/>
      <c r="AQ51" s="538"/>
      <c r="AR51" s="538"/>
      <c r="AS51" s="538"/>
      <c r="AT51" s="538"/>
      <c r="AU51" s="538"/>
      <c r="AV51" s="538"/>
      <c r="AW51" s="538"/>
      <c r="AX51" s="538"/>
      <c r="AY51" s="538"/>
      <c r="AZ51" s="538"/>
      <c r="BA51" s="538"/>
      <c r="BB51" s="1084"/>
      <c r="DU51" s="156"/>
      <c r="DV51" s="58" t="s">
        <v>188</v>
      </c>
      <c r="DW51" s="58" t="s">
        <v>460</v>
      </c>
      <c r="EA51" s="58" t="s">
        <v>185</v>
      </c>
    </row>
    <row r="52" spans="1:131" ht="11.25" customHeight="1">
      <c r="A52" s="1027"/>
      <c r="B52" s="1028"/>
      <c r="C52" s="1028"/>
      <c r="D52" s="1028"/>
      <c r="E52" s="1028"/>
      <c r="F52" s="1028"/>
      <c r="G52" s="1029"/>
      <c r="H52" s="424" t="s">
        <v>227</v>
      </c>
      <c r="I52" s="334"/>
      <c r="J52" s="334"/>
      <c r="K52" s="334"/>
      <c r="L52" s="334"/>
      <c r="M52" s="450"/>
      <c r="N52" s="1086" t="s">
        <v>429</v>
      </c>
      <c r="O52" s="1093" t="str">
        <f>IF(ISBLANK(VLOOKUP("専任取引士"&amp;ROUNDUP(ROW($A43)/11,0),sentori,20,FALSE)),"",VLOOKUP("専任取引士"&amp;ROUNDUP(ROW($A43)/11,0),sentori,20,FALSE))</f>
        <v/>
      </c>
      <c r="P52" s="1093"/>
      <c r="Q52" s="1093"/>
      <c r="R52" s="1093"/>
      <c r="S52" s="1093"/>
      <c r="T52" s="1093"/>
      <c r="U52" s="1093"/>
      <c r="V52" s="1095" t="s">
        <v>430</v>
      </c>
      <c r="W52" s="1076" t="s">
        <v>431</v>
      </c>
      <c r="X52" s="1081"/>
      <c r="Y52" s="1088" t="str">
        <f>IF(ISBLANK(VLOOKUP("専任取引士"&amp;ROUNDUP(ROW($A43)/11,0),sentori,21,FALSE)),"",VLOOKUP("専任取引士"&amp;ROUNDUP(ROW($A43)/11,0),sentori,21,FALSE))</f>
        <v/>
      </c>
      <c r="Z52" s="1088"/>
      <c r="AA52" s="1088"/>
      <c r="AB52" s="1088"/>
      <c r="AC52" s="1088"/>
      <c r="AD52" s="1088"/>
      <c r="AE52" s="1088"/>
      <c r="AF52" s="1088"/>
      <c r="AG52" s="1076" t="s">
        <v>432</v>
      </c>
      <c r="AH52" s="1097"/>
      <c r="AI52" s="1075" t="s">
        <v>438</v>
      </c>
      <c r="AJ52" s="1076"/>
      <c r="AK52" s="1076"/>
      <c r="AL52" s="1076"/>
      <c r="AM52" s="1077"/>
      <c r="AN52" s="1101" t="str">
        <f>IF(ISBLANK(VLOOKUP("専任取引士"&amp;ROUNDUP(ROW($A43)/11,0),sentori,22,FALSE)),"",TEXT(VLOOKUP("専任取引士"&amp;ROUNDUP(ROW($A43)/11,0),sentori,22,FALSE),"ggg"))</f>
        <v/>
      </c>
      <c r="AO52" s="1093"/>
      <c r="AP52" s="1093"/>
      <c r="AQ52" s="1088" t="str">
        <f>IF(ISBLANK(VLOOKUP("専任取引士"&amp;ROUNDUP(ROW($A43)/11,0),sentori,22,FALSE)),"",TEXT(VLOOKUP("専任取引士"&amp;ROUNDUP(ROW($A43)/11,0),sentori,22,FALSE),"e"))</f>
        <v/>
      </c>
      <c r="AR52" s="1088"/>
      <c r="AS52" s="1076" t="s">
        <v>197</v>
      </c>
      <c r="AT52" s="1076"/>
      <c r="AU52" s="1088" t="str">
        <f>IF(ISBLANK(VLOOKUP("専任取引士"&amp;ROUNDUP(ROW($A43)/11,0),sentori,22,FALSE)),"",MONTH(VLOOKUP("専任取引士"&amp;ROUNDUP(ROW($A43)/11,0),sentori,22,FALSE)))</f>
        <v/>
      </c>
      <c r="AV52" s="1088"/>
      <c r="AW52" s="1076" t="s">
        <v>198</v>
      </c>
      <c r="AX52" s="1076"/>
      <c r="AY52" s="1088" t="str">
        <f>IF(ISBLANK(VLOOKUP("専任取引士"&amp;ROUNDUP(ROW($A43)/11,0),sentori,22,FALSE)),"",DAY(VLOOKUP("専任取引士"&amp;ROUNDUP(ROW($A43)/11,0),sentori,22,FALSE)))</f>
        <v/>
      </c>
      <c r="AZ52" s="1088"/>
      <c r="BA52" s="1076" t="s">
        <v>199</v>
      </c>
      <c r="BB52" s="1082"/>
      <c r="DU52" s="156"/>
      <c r="DV52" s="58" t="s">
        <v>193</v>
      </c>
      <c r="DW52" s="58" t="s">
        <v>461</v>
      </c>
      <c r="EA52" s="58" t="s">
        <v>188</v>
      </c>
    </row>
    <row r="53" spans="1:131" ht="11.25" customHeight="1">
      <c r="A53" s="1030"/>
      <c r="B53" s="1031"/>
      <c r="C53" s="1031"/>
      <c r="D53" s="1031"/>
      <c r="E53" s="1031"/>
      <c r="F53" s="1031"/>
      <c r="G53" s="1032"/>
      <c r="H53" s="397"/>
      <c r="I53" s="398"/>
      <c r="J53" s="398"/>
      <c r="K53" s="398"/>
      <c r="L53" s="398"/>
      <c r="M53" s="399"/>
      <c r="N53" s="1087"/>
      <c r="O53" s="1094"/>
      <c r="P53" s="1094"/>
      <c r="Q53" s="1094"/>
      <c r="R53" s="1094"/>
      <c r="S53" s="1094"/>
      <c r="T53" s="1094"/>
      <c r="U53" s="1094"/>
      <c r="V53" s="1096"/>
      <c r="W53" s="988"/>
      <c r="X53" s="988"/>
      <c r="Y53" s="1089"/>
      <c r="Z53" s="1089"/>
      <c r="AA53" s="1089"/>
      <c r="AB53" s="1089"/>
      <c r="AC53" s="1089"/>
      <c r="AD53" s="1089"/>
      <c r="AE53" s="1089"/>
      <c r="AF53" s="1089"/>
      <c r="AG53" s="988"/>
      <c r="AH53" s="1098"/>
      <c r="AI53" s="1099"/>
      <c r="AJ53" s="975"/>
      <c r="AK53" s="975"/>
      <c r="AL53" s="975"/>
      <c r="AM53" s="1100"/>
      <c r="AN53" s="1102"/>
      <c r="AO53" s="1094"/>
      <c r="AP53" s="1094"/>
      <c r="AQ53" s="1089"/>
      <c r="AR53" s="1089"/>
      <c r="AS53" s="975"/>
      <c r="AT53" s="975"/>
      <c r="AU53" s="1089"/>
      <c r="AV53" s="1089"/>
      <c r="AW53" s="975"/>
      <c r="AX53" s="975"/>
      <c r="AY53" s="1089"/>
      <c r="AZ53" s="1089"/>
      <c r="BA53" s="975"/>
      <c r="BB53" s="982"/>
      <c r="DU53" s="156"/>
      <c r="DV53" s="58" t="s">
        <v>191</v>
      </c>
      <c r="DW53" s="58" t="s">
        <v>462</v>
      </c>
      <c r="EA53" s="58" t="s">
        <v>193</v>
      </c>
    </row>
    <row r="54" spans="1:131" ht="11.25" customHeight="1">
      <c r="A54" s="1024" t="s">
        <v>435</v>
      </c>
      <c r="B54" s="1025"/>
      <c r="C54" s="1025"/>
      <c r="D54" s="1025"/>
      <c r="E54" s="1025"/>
      <c r="F54" s="1025"/>
      <c r="G54" s="1026"/>
      <c r="H54" s="1033" t="s">
        <v>56</v>
      </c>
      <c r="I54" s="1034"/>
      <c r="J54" s="1034"/>
      <c r="K54" s="1034"/>
      <c r="L54" s="1034"/>
      <c r="M54" s="1035"/>
      <c r="N54" s="1039" t="str">
        <f>IF(ISBLANK(VLOOKUP("専任取引士"&amp;ROUNDUP(ROW($A54)/11,0),sentori,4,FALSE)),"",VLOOKUP("専任取引士"&amp;ROUNDUP(ROW($A54)/11,0),sentori,4,FALSE))</f>
        <v/>
      </c>
      <c r="O54" s="1040"/>
      <c r="P54" s="1040"/>
      <c r="Q54" s="1040"/>
      <c r="R54" s="1040"/>
      <c r="S54" s="1040"/>
      <c r="T54" s="1040"/>
      <c r="U54" s="1040"/>
      <c r="V54" s="1040"/>
      <c r="W54" s="1040"/>
      <c r="X54" s="1040"/>
      <c r="Y54" s="1040"/>
      <c r="Z54" s="1040"/>
      <c r="AA54" s="1040"/>
      <c r="AB54" s="1040"/>
      <c r="AC54" s="1040"/>
      <c r="AD54" s="1041"/>
      <c r="AE54" s="1043" t="s">
        <v>196</v>
      </c>
      <c r="AF54" s="1044"/>
      <c r="AG54" s="1049" t="str">
        <f>IF(ISBLANK(VLOOKUP("専任取引士"&amp;ROUNDUP(ROW($A54)/11,0),sentori,8,FALSE)),"",TEXT(VLOOKUP("専任取引士"&amp;ROUNDUP(ROW($A54)/11,0),sentori,8,FALSE),"ggg"))</f>
        <v/>
      </c>
      <c r="AH54" s="1050"/>
      <c r="AI54" s="1050"/>
      <c r="AJ54" s="1050"/>
      <c r="AK54" s="1055" t="str">
        <f>IF(ISBLANK(VLOOKUP("専任取引士"&amp;ROUNDUP(ROW($A54)/11,0),sentori,8,FALSE)),"",TEXT(VLOOKUP("専任取引士"&amp;ROUNDUP(ROW($A54)/11,0),sentori,8,FALSE),"e"))</f>
        <v/>
      </c>
      <c r="AL54" s="1055"/>
      <c r="AM54" s="1055"/>
      <c r="AN54" s="1055"/>
      <c r="AO54" s="1000" t="s">
        <v>197</v>
      </c>
      <c r="AP54" s="1000"/>
      <c r="AQ54" s="1055" t="str">
        <f>IF(ISBLANK(VLOOKUP("専任取引士"&amp;ROUNDUP(ROW($A54)/11,0),sentori,8,FALSE)),"",MONTH(VLOOKUP("専任取引士"&amp;ROUNDUP(ROW($A54)/11,0),sentori,8,FALSE)))</f>
        <v/>
      </c>
      <c r="AR54" s="1055"/>
      <c r="AS54" s="1000" t="s">
        <v>198</v>
      </c>
      <c r="AT54" s="1001"/>
      <c r="AU54" s="1055" t="str">
        <f>IF(ISBLANK(VLOOKUP("専任取引士"&amp;ROUNDUP(ROW($A54)/11,0),sentori,8,FALSE)),"",DAY(VLOOKUP("専任取引士"&amp;ROUNDUP(ROW($A54)/11,0),sentori,8,FALSE)))</f>
        <v/>
      </c>
      <c r="AV54" s="1055"/>
      <c r="AW54" s="1000" t="s">
        <v>199</v>
      </c>
      <c r="AX54" s="1000"/>
      <c r="AY54" s="1060" t="s">
        <v>200</v>
      </c>
      <c r="AZ54" s="1061" t="str">
        <f>LEFT(VLOOKUP("専任取引士1",sentori,7,FALSE),1)</f>
        <v/>
      </c>
      <c r="BA54" s="1049" t="str">
        <f>LEFT(VLOOKUP("専任取引士"&amp;ROUNDUP(ROW($A54)/11,0),sentori,7,FALSE),1)</f>
        <v/>
      </c>
      <c r="BB54" s="1066"/>
      <c r="DU54" s="156"/>
      <c r="DV54" s="58" t="s">
        <v>201</v>
      </c>
      <c r="DW54" s="58" t="s">
        <v>463</v>
      </c>
      <c r="EA54" s="58" t="s">
        <v>191</v>
      </c>
    </row>
    <row r="55" spans="1:131" ht="11.25" customHeight="1">
      <c r="A55" s="1027"/>
      <c r="B55" s="1028"/>
      <c r="C55" s="1028"/>
      <c r="D55" s="1028"/>
      <c r="E55" s="1028"/>
      <c r="F55" s="1028"/>
      <c r="G55" s="1029"/>
      <c r="H55" s="1036"/>
      <c r="I55" s="1037"/>
      <c r="J55" s="1037"/>
      <c r="K55" s="1037"/>
      <c r="L55" s="1037"/>
      <c r="M55" s="1038"/>
      <c r="N55" s="1042"/>
      <c r="O55" s="538"/>
      <c r="P55" s="538"/>
      <c r="Q55" s="538"/>
      <c r="R55" s="538"/>
      <c r="S55" s="538"/>
      <c r="T55" s="538"/>
      <c r="U55" s="538"/>
      <c r="V55" s="538"/>
      <c r="W55" s="538"/>
      <c r="X55" s="538"/>
      <c r="Y55" s="538"/>
      <c r="Z55" s="538"/>
      <c r="AA55" s="538"/>
      <c r="AB55" s="538"/>
      <c r="AC55" s="538"/>
      <c r="AD55" s="539"/>
      <c r="AE55" s="1045"/>
      <c r="AF55" s="1046"/>
      <c r="AG55" s="1051"/>
      <c r="AH55" s="1052"/>
      <c r="AI55" s="1052"/>
      <c r="AJ55" s="1052"/>
      <c r="AK55" s="1056"/>
      <c r="AL55" s="1056"/>
      <c r="AM55" s="1056"/>
      <c r="AN55" s="1056"/>
      <c r="AO55" s="660"/>
      <c r="AP55" s="660"/>
      <c r="AQ55" s="1056"/>
      <c r="AR55" s="1056"/>
      <c r="AS55" s="638"/>
      <c r="AT55" s="638"/>
      <c r="AU55" s="1056"/>
      <c r="AV55" s="1056"/>
      <c r="AW55" s="660"/>
      <c r="AX55" s="660"/>
      <c r="AY55" s="1062"/>
      <c r="AZ55" s="1063"/>
      <c r="BA55" s="1051"/>
      <c r="BB55" s="1067"/>
      <c r="DU55" s="156"/>
      <c r="DV55" s="58" t="s">
        <v>204</v>
      </c>
      <c r="DW55" s="58" t="s">
        <v>464</v>
      </c>
      <c r="EA55" s="58" t="s">
        <v>201</v>
      </c>
    </row>
    <row r="56" spans="1:131" ht="11.25" customHeight="1">
      <c r="A56" s="1027"/>
      <c r="B56" s="1028"/>
      <c r="C56" s="1028"/>
      <c r="D56" s="1028"/>
      <c r="E56" s="1028"/>
      <c r="F56" s="1028"/>
      <c r="G56" s="1029"/>
      <c r="H56" s="397" t="s">
        <v>114</v>
      </c>
      <c r="I56" s="1090"/>
      <c r="J56" s="1090"/>
      <c r="K56" s="1090"/>
      <c r="L56" s="1090"/>
      <c r="M56" s="1091"/>
      <c r="N56" s="1071" t="str">
        <f>IF(ISBLANK(VLOOKUP("専任取引士"&amp;ROUNDUP(ROW($A54)/11,0),sentori,3,FALSE)),"",VLOOKUP("専任取引士"&amp;ROUNDUP(ROW($A54)/11,0),sentori,3,FALSE))</f>
        <v/>
      </c>
      <c r="O56" s="1072"/>
      <c r="P56" s="1072"/>
      <c r="Q56" s="1072"/>
      <c r="R56" s="1072"/>
      <c r="S56" s="1072"/>
      <c r="T56" s="1072"/>
      <c r="U56" s="1072"/>
      <c r="V56" s="1072"/>
      <c r="W56" s="1072"/>
      <c r="X56" s="1072"/>
      <c r="Y56" s="1072"/>
      <c r="Z56" s="1072"/>
      <c r="AA56" s="1072"/>
      <c r="AB56" s="1072"/>
      <c r="AC56" s="1072"/>
      <c r="AD56" s="1073"/>
      <c r="AE56" s="1047"/>
      <c r="AF56" s="1048"/>
      <c r="AG56" s="1053"/>
      <c r="AH56" s="1054"/>
      <c r="AI56" s="1054"/>
      <c r="AJ56" s="1054"/>
      <c r="AK56" s="1057"/>
      <c r="AL56" s="1057"/>
      <c r="AM56" s="1057"/>
      <c r="AN56" s="1057"/>
      <c r="AO56" s="1058"/>
      <c r="AP56" s="1058"/>
      <c r="AQ56" s="1057"/>
      <c r="AR56" s="1057"/>
      <c r="AS56" s="1059"/>
      <c r="AT56" s="1059"/>
      <c r="AU56" s="1057"/>
      <c r="AV56" s="1057"/>
      <c r="AW56" s="1058"/>
      <c r="AX56" s="1058"/>
      <c r="AY56" s="1062"/>
      <c r="AZ56" s="1063"/>
      <c r="BA56" s="1051"/>
      <c r="BB56" s="1067"/>
      <c r="DU56" s="156"/>
      <c r="DV56" s="58" t="s">
        <v>207</v>
      </c>
      <c r="DW56" s="58" t="s">
        <v>465</v>
      </c>
      <c r="EA56" s="58" t="s">
        <v>204</v>
      </c>
    </row>
    <row r="57" spans="1:131" ht="11.25" customHeight="1">
      <c r="A57" s="1027"/>
      <c r="B57" s="1028"/>
      <c r="C57" s="1028"/>
      <c r="D57" s="1028"/>
      <c r="E57" s="1028"/>
      <c r="F57" s="1028"/>
      <c r="G57" s="1029"/>
      <c r="H57" s="1092"/>
      <c r="I57" s="1090"/>
      <c r="J57" s="1090"/>
      <c r="K57" s="1090"/>
      <c r="L57" s="1090"/>
      <c r="M57" s="1091"/>
      <c r="N57" s="1074"/>
      <c r="O57" s="536"/>
      <c r="P57" s="536"/>
      <c r="Q57" s="536"/>
      <c r="R57" s="536"/>
      <c r="S57" s="536"/>
      <c r="T57" s="536"/>
      <c r="U57" s="536"/>
      <c r="V57" s="536"/>
      <c r="W57" s="536"/>
      <c r="X57" s="536"/>
      <c r="Y57" s="536"/>
      <c r="Z57" s="536"/>
      <c r="AA57" s="536"/>
      <c r="AB57" s="536"/>
      <c r="AC57" s="536"/>
      <c r="AD57" s="537"/>
      <c r="AE57" s="1075" t="s">
        <v>210</v>
      </c>
      <c r="AF57" s="1076"/>
      <c r="AG57" s="1077"/>
      <c r="AH57" s="1112" t="str">
        <f>VLOOKUP("専任取引士"&amp;ROUNDUP(ROW($A54)/11,0),sentori,19,FALSE)&amp;""</f>
        <v/>
      </c>
      <c r="AI57" s="1088"/>
      <c r="AJ57" s="1088"/>
      <c r="AK57" s="1088"/>
      <c r="AL57" s="1088"/>
      <c r="AM57" s="1088"/>
      <c r="AN57" s="1088"/>
      <c r="AO57" s="1088"/>
      <c r="AP57" s="1088"/>
      <c r="AQ57" s="1088"/>
      <c r="AR57" s="1088"/>
      <c r="AS57" s="1088"/>
      <c r="AT57" s="1088"/>
      <c r="AU57" s="1088"/>
      <c r="AV57" s="1088"/>
      <c r="AW57" s="1088"/>
      <c r="AX57" s="1113"/>
      <c r="AY57" s="1062"/>
      <c r="AZ57" s="1063"/>
      <c r="BA57" s="1051"/>
      <c r="BB57" s="1067"/>
      <c r="DU57" s="156"/>
      <c r="DV57" s="58" t="s">
        <v>211</v>
      </c>
      <c r="DW57" s="58" t="s">
        <v>466</v>
      </c>
      <c r="EA57" s="58" t="s">
        <v>207</v>
      </c>
    </row>
    <row r="58" spans="1:131" ht="11.25" customHeight="1">
      <c r="A58" s="1027"/>
      <c r="B58" s="1028"/>
      <c r="C58" s="1028"/>
      <c r="D58" s="1028"/>
      <c r="E58" s="1028"/>
      <c r="F58" s="1028"/>
      <c r="G58" s="1029"/>
      <c r="H58" s="1092"/>
      <c r="I58" s="1090"/>
      <c r="J58" s="1090"/>
      <c r="K58" s="1090"/>
      <c r="L58" s="1090"/>
      <c r="M58" s="1091"/>
      <c r="N58" s="1042"/>
      <c r="O58" s="538"/>
      <c r="P58" s="538"/>
      <c r="Q58" s="538"/>
      <c r="R58" s="538"/>
      <c r="S58" s="538"/>
      <c r="T58" s="538"/>
      <c r="U58" s="538"/>
      <c r="V58" s="538"/>
      <c r="W58" s="538"/>
      <c r="X58" s="538"/>
      <c r="Y58" s="538"/>
      <c r="Z58" s="538"/>
      <c r="AA58" s="538"/>
      <c r="AB58" s="538"/>
      <c r="AC58" s="538"/>
      <c r="AD58" s="539"/>
      <c r="AE58" s="1078"/>
      <c r="AF58" s="1058"/>
      <c r="AG58" s="1079"/>
      <c r="AH58" s="1114"/>
      <c r="AI58" s="1057"/>
      <c r="AJ58" s="1057"/>
      <c r="AK58" s="1057"/>
      <c r="AL58" s="1057"/>
      <c r="AM58" s="1057"/>
      <c r="AN58" s="1057"/>
      <c r="AO58" s="1057"/>
      <c r="AP58" s="1057"/>
      <c r="AQ58" s="1057"/>
      <c r="AR58" s="1057"/>
      <c r="AS58" s="1057"/>
      <c r="AT58" s="1057"/>
      <c r="AU58" s="1057"/>
      <c r="AV58" s="1057"/>
      <c r="AW58" s="1057"/>
      <c r="AX58" s="1115"/>
      <c r="AY58" s="1064"/>
      <c r="AZ58" s="1065"/>
      <c r="BA58" s="1053"/>
      <c r="BB58" s="1068"/>
      <c r="DU58" s="156"/>
      <c r="DV58" s="58" t="s">
        <v>214</v>
      </c>
      <c r="DW58" s="58" t="s">
        <v>467</v>
      </c>
      <c r="EA58" s="58" t="s">
        <v>211</v>
      </c>
    </row>
    <row r="59" spans="1:131" ht="11.25" customHeight="1">
      <c r="A59" s="1027"/>
      <c r="B59" s="1028"/>
      <c r="C59" s="1028"/>
      <c r="D59" s="1028"/>
      <c r="E59" s="1028"/>
      <c r="F59" s="1028"/>
      <c r="G59" s="1029"/>
      <c r="H59" s="397" t="s">
        <v>131</v>
      </c>
      <c r="I59" s="1090"/>
      <c r="J59" s="1090"/>
      <c r="K59" s="1090"/>
      <c r="L59" s="1090"/>
      <c r="M59" s="1091"/>
      <c r="N59" s="1080" t="s">
        <v>436</v>
      </c>
      <c r="O59" s="1081"/>
      <c r="P59" s="1111" t="str">
        <f>VLOOKUP("専任取引士"&amp;ROUNDUP(ROW($A54)/11,0),sentori,12,FALSE)&amp;""</f>
        <v/>
      </c>
      <c r="Q59" s="1111"/>
      <c r="R59" s="1111"/>
      <c r="S59" s="1111"/>
      <c r="T59" s="1111"/>
      <c r="U59" s="1111"/>
      <c r="V59" s="1111"/>
      <c r="W59" s="1111"/>
      <c r="X59" s="1111"/>
      <c r="Y59" s="1111"/>
      <c r="Z59" s="1076"/>
      <c r="AA59" s="1076"/>
      <c r="AB59" s="1076"/>
      <c r="AC59" s="1076"/>
      <c r="AD59" s="1076"/>
      <c r="AE59" s="1076"/>
      <c r="AF59" s="1076"/>
      <c r="AG59" s="1076"/>
      <c r="AH59" s="1076"/>
      <c r="AI59" s="1076"/>
      <c r="AJ59" s="1076"/>
      <c r="AK59" s="1076"/>
      <c r="AL59" s="1076"/>
      <c r="AM59" s="1076"/>
      <c r="AN59" s="1076"/>
      <c r="AO59" s="1076"/>
      <c r="AP59" s="1076"/>
      <c r="AQ59" s="1076"/>
      <c r="AR59" s="1076"/>
      <c r="AS59" s="1076"/>
      <c r="AT59" s="1076"/>
      <c r="AU59" s="1076"/>
      <c r="AV59" s="1076"/>
      <c r="AW59" s="1076"/>
      <c r="AX59" s="1076"/>
      <c r="AY59" s="1076"/>
      <c r="AZ59" s="1076"/>
      <c r="BA59" s="1076"/>
      <c r="BB59" s="1082"/>
      <c r="DU59" s="157"/>
      <c r="DV59" s="58" t="s">
        <v>218</v>
      </c>
      <c r="DW59" s="58" t="s">
        <v>468</v>
      </c>
      <c r="EA59" s="58" t="s">
        <v>214</v>
      </c>
    </row>
    <row r="60" spans="1:131" ht="11.25" customHeight="1">
      <c r="A60" s="1027"/>
      <c r="B60" s="1028"/>
      <c r="C60" s="1028"/>
      <c r="D60" s="1028"/>
      <c r="E60" s="1028"/>
      <c r="F60" s="1028"/>
      <c r="G60" s="1029"/>
      <c r="H60" s="1092"/>
      <c r="I60" s="1090"/>
      <c r="J60" s="1090"/>
      <c r="K60" s="1090"/>
      <c r="L60" s="1090"/>
      <c r="M60" s="1091"/>
      <c r="N60" s="1074" t="str">
        <f>VLOOKUP("専任取引士"&amp;ROUNDUP(ROW($A54)/11,0),sentori,13,FALSE)&amp;VLOOKUP("専任取引士"&amp;ROUNDUP(ROW($A54)/11,0),sentori,14,FALSE)&amp;VLOOKUP("専任取引士"&amp;ROUNDUP(ROW($A54)/11,0),sentori,15,FALSE)&amp;VLOOKUP("専任取引士"&amp;ROUNDUP(ROW($A54)/11,0),sentori,16,FALSE)&amp;"　"&amp;VLOOKUP("専任取引士"&amp;ROUNDUP(ROW($A54)/11,0),sentori,17,FALSE)</f>
        <v>　</v>
      </c>
      <c r="O60" s="536"/>
      <c r="P60" s="536"/>
      <c r="Q60" s="536"/>
      <c r="R60" s="536"/>
      <c r="S60" s="536"/>
      <c r="T60" s="536"/>
      <c r="U60" s="536"/>
      <c r="V60" s="536"/>
      <c r="W60" s="536"/>
      <c r="X60" s="536"/>
      <c r="Y60" s="536"/>
      <c r="Z60" s="536"/>
      <c r="AA60" s="536"/>
      <c r="AB60" s="536"/>
      <c r="AC60" s="536"/>
      <c r="AD60" s="536"/>
      <c r="AE60" s="536"/>
      <c r="AF60" s="536"/>
      <c r="AG60" s="536"/>
      <c r="AH60" s="536"/>
      <c r="AI60" s="536"/>
      <c r="AJ60" s="536"/>
      <c r="AK60" s="536"/>
      <c r="AL60" s="536"/>
      <c r="AM60" s="536"/>
      <c r="AN60" s="536"/>
      <c r="AO60" s="536"/>
      <c r="AP60" s="536"/>
      <c r="AQ60" s="536"/>
      <c r="AR60" s="536"/>
      <c r="AS60" s="536"/>
      <c r="AT60" s="536"/>
      <c r="AU60" s="536"/>
      <c r="AV60" s="536"/>
      <c r="AW60" s="536"/>
      <c r="AX60" s="536"/>
      <c r="AY60" s="536"/>
      <c r="AZ60" s="536"/>
      <c r="BA60" s="536"/>
      <c r="BB60" s="1083"/>
      <c r="DU60" s="157"/>
      <c r="DV60" s="58" t="s">
        <v>221</v>
      </c>
      <c r="DW60" s="58" t="s">
        <v>469</v>
      </c>
      <c r="EA60" s="58" t="s">
        <v>218</v>
      </c>
    </row>
    <row r="61" spans="1:131" ht="11.25" customHeight="1">
      <c r="A61" s="1027"/>
      <c r="B61" s="1028"/>
      <c r="C61" s="1028"/>
      <c r="D61" s="1028"/>
      <c r="E61" s="1028"/>
      <c r="F61" s="1028"/>
      <c r="G61" s="1029"/>
      <c r="H61" s="1103"/>
      <c r="I61" s="368"/>
      <c r="J61" s="368"/>
      <c r="K61" s="368"/>
      <c r="L61" s="368"/>
      <c r="M61" s="1069"/>
      <c r="N61" s="1074"/>
      <c r="O61" s="536"/>
      <c r="P61" s="536"/>
      <c r="Q61" s="536"/>
      <c r="R61" s="536"/>
      <c r="S61" s="536"/>
      <c r="T61" s="536"/>
      <c r="U61" s="536"/>
      <c r="V61" s="536"/>
      <c r="W61" s="536"/>
      <c r="X61" s="536"/>
      <c r="Y61" s="536"/>
      <c r="Z61" s="536"/>
      <c r="AA61" s="536"/>
      <c r="AB61" s="536"/>
      <c r="AC61" s="536"/>
      <c r="AD61" s="536"/>
      <c r="AE61" s="536"/>
      <c r="AF61" s="536"/>
      <c r="AG61" s="536"/>
      <c r="AH61" s="536"/>
      <c r="AI61" s="536"/>
      <c r="AJ61" s="536"/>
      <c r="AK61" s="536"/>
      <c r="AL61" s="536"/>
      <c r="AM61" s="536"/>
      <c r="AN61" s="536"/>
      <c r="AO61" s="536"/>
      <c r="AP61" s="536"/>
      <c r="AQ61" s="536"/>
      <c r="AR61" s="536"/>
      <c r="AS61" s="536"/>
      <c r="AT61" s="536"/>
      <c r="AU61" s="536"/>
      <c r="AV61" s="536"/>
      <c r="AW61" s="536"/>
      <c r="AX61" s="536"/>
      <c r="AY61" s="536"/>
      <c r="AZ61" s="536"/>
      <c r="BA61" s="536"/>
      <c r="BB61" s="1083"/>
      <c r="DU61" s="156"/>
      <c r="DV61" s="58" t="s">
        <v>231</v>
      </c>
      <c r="DW61" s="58" t="s">
        <v>470</v>
      </c>
      <c r="EA61" s="58" t="s">
        <v>221</v>
      </c>
    </row>
    <row r="62" spans="1:131" ht="11.25" customHeight="1">
      <c r="A62" s="1027"/>
      <c r="B62" s="1028"/>
      <c r="C62" s="1028"/>
      <c r="D62" s="1028"/>
      <c r="E62" s="1028"/>
      <c r="F62" s="1028"/>
      <c r="G62" s="1029"/>
      <c r="H62" s="1092"/>
      <c r="I62" s="1090"/>
      <c r="J62" s="1090"/>
      <c r="K62" s="1090"/>
      <c r="L62" s="1090"/>
      <c r="M62" s="1091"/>
      <c r="N62" s="1042"/>
      <c r="O62" s="538"/>
      <c r="P62" s="538"/>
      <c r="Q62" s="538"/>
      <c r="R62" s="538"/>
      <c r="S62" s="538"/>
      <c r="T62" s="538"/>
      <c r="U62" s="538"/>
      <c r="V62" s="538"/>
      <c r="W62" s="538"/>
      <c r="X62" s="538"/>
      <c r="Y62" s="538"/>
      <c r="Z62" s="538"/>
      <c r="AA62" s="538"/>
      <c r="AB62" s="538"/>
      <c r="AC62" s="538"/>
      <c r="AD62" s="538"/>
      <c r="AE62" s="538"/>
      <c r="AF62" s="538"/>
      <c r="AG62" s="538"/>
      <c r="AH62" s="538"/>
      <c r="AI62" s="538"/>
      <c r="AJ62" s="538"/>
      <c r="AK62" s="538"/>
      <c r="AL62" s="538"/>
      <c r="AM62" s="538"/>
      <c r="AN62" s="538"/>
      <c r="AO62" s="538"/>
      <c r="AP62" s="538"/>
      <c r="AQ62" s="538"/>
      <c r="AR62" s="538"/>
      <c r="AS62" s="538"/>
      <c r="AT62" s="538"/>
      <c r="AU62" s="538"/>
      <c r="AV62" s="538"/>
      <c r="AW62" s="538"/>
      <c r="AX62" s="538"/>
      <c r="AY62" s="538"/>
      <c r="AZ62" s="538"/>
      <c r="BA62" s="538"/>
      <c r="BB62" s="1084"/>
      <c r="DU62" s="156"/>
      <c r="DV62" s="58" t="s">
        <v>224</v>
      </c>
      <c r="DW62" s="58" t="s">
        <v>471</v>
      </c>
      <c r="EA62" s="58" t="s">
        <v>231</v>
      </c>
    </row>
    <row r="63" spans="1:131" ht="11.25" customHeight="1">
      <c r="A63" s="1027"/>
      <c r="B63" s="1028"/>
      <c r="C63" s="1028"/>
      <c r="D63" s="1028"/>
      <c r="E63" s="1028"/>
      <c r="F63" s="1028"/>
      <c r="G63" s="1029"/>
      <c r="H63" s="424" t="s">
        <v>227</v>
      </c>
      <c r="I63" s="334"/>
      <c r="J63" s="334"/>
      <c r="K63" s="334"/>
      <c r="L63" s="334"/>
      <c r="M63" s="450"/>
      <c r="N63" s="1086" t="s">
        <v>429</v>
      </c>
      <c r="O63" s="1093" t="str">
        <f>IF(ISBLANK(VLOOKUP("専任取引士"&amp;ROUNDUP(ROW($A54)/11,0),sentori,20,FALSE)),"",VLOOKUP("専任取引士"&amp;ROUNDUP(ROW($A54)/11,0),sentori,20,FALSE))</f>
        <v/>
      </c>
      <c r="P63" s="1093"/>
      <c r="Q63" s="1093"/>
      <c r="R63" s="1093"/>
      <c r="S63" s="1093"/>
      <c r="T63" s="1093"/>
      <c r="U63" s="1093"/>
      <c r="V63" s="1095" t="s">
        <v>430</v>
      </c>
      <c r="W63" s="1076" t="s">
        <v>431</v>
      </c>
      <c r="X63" s="1081"/>
      <c r="Y63" s="1088" t="str">
        <f>IF(ISBLANK(VLOOKUP("専任取引士"&amp;ROUNDUP(ROW($A54)/11,0),sentori,21,FALSE)),"",VLOOKUP("専任取引士"&amp;ROUNDUP(ROW($A54)/11,0),sentori,21,FALSE))</f>
        <v/>
      </c>
      <c r="Z63" s="1088"/>
      <c r="AA63" s="1088"/>
      <c r="AB63" s="1088"/>
      <c r="AC63" s="1088"/>
      <c r="AD63" s="1088"/>
      <c r="AE63" s="1088"/>
      <c r="AF63" s="1088"/>
      <c r="AG63" s="1076" t="s">
        <v>432</v>
      </c>
      <c r="AH63" s="1097"/>
      <c r="AI63" s="1075" t="s">
        <v>438</v>
      </c>
      <c r="AJ63" s="1076"/>
      <c r="AK63" s="1076"/>
      <c r="AL63" s="1076"/>
      <c r="AM63" s="1077"/>
      <c r="AN63" s="1101" t="str">
        <f>IF(ISBLANK(VLOOKUP("専任取引士"&amp;ROUNDUP(ROW($A54)/11,0),sentori,22,FALSE)),"",TEXT(VLOOKUP("専任取引士"&amp;ROUNDUP(ROW($A54)/11,0),sentori,22,FALSE),"ggg"))</f>
        <v/>
      </c>
      <c r="AO63" s="1093"/>
      <c r="AP63" s="1093"/>
      <c r="AQ63" s="1088" t="str">
        <f>IF(ISBLANK(VLOOKUP("専任取引士"&amp;ROUNDUP(ROW($A54)/11,0),sentori,22,FALSE)),"",TEXT(VLOOKUP("専任取引士"&amp;ROUNDUP(ROW($A54)/11,0),sentori,22,FALSE),"e"))</f>
        <v/>
      </c>
      <c r="AR63" s="1088"/>
      <c r="AS63" s="1076" t="s">
        <v>197</v>
      </c>
      <c r="AT63" s="1076"/>
      <c r="AU63" s="1088" t="str">
        <f>IF(ISBLANK(VLOOKUP("専任取引士"&amp;ROUNDUP(ROW($A54)/11,0),sentori,22,FALSE)),"",MONTH(VLOOKUP("専任取引士"&amp;ROUNDUP(ROW($A54)/11,0),sentori,22,FALSE)))</f>
        <v/>
      </c>
      <c r="AV63" s="1088"/>
      <c r="AW63" s="1076" t="s">
        <v>198</v>
      </c>
      <c r="AX63" s="1076"/>
      <c r="AY63" s="1088" t="str">
        <f>IF(ISBLANK(VLOOKUP("専任取引士"&amp;ROUNDUP(ROW($A54)/11,0),sentori,22,FALSE)),"",DAY(VLOOKUP("専任取引士"&amp;ROUNDUP(ROW($A54)/11,0),sentori,22,FALSE)))</f>
        <v/>
      </c>
      <c r="AZ63" s="1088"/>
      <c r="BA63" s="1076" t="s">
        <v>199</v>
      </c>
      <c r="BB63" s="1082"/>
      <c r="DU63" s="156"/>
      <c r="DV63" s="58" t="s">
        <v>229</v>
      </c>
      <c r="DW63" s="58" t="s">
        <v>472</v>
      </c>
      <c r="EA63" s="58" t="s">
        <v>224</v>
      </c>
    </row>
    <row r="64" spans="1:131" ht="11.25" customHeight="1">
      <c r="A64" s="1030"/>
      <c r="B64" s="1031"/>
      <c r="C64" s="1031"/>
      <c r="D64" s="1031"/>
      <c r="E64" s="1031"/>
      <c r="F64" s="1031"/>
      <c r="G64" s="1032"/>
      <c r="H64" s="397"/>
      <c r="I64" s="398"/>
      <c r="J64" s="398"/>
      <c r="K64" s="398"/>
      <c r="L64" s="398"/>
      <c r="M64" s="399"/>
      <c r="N64" s="1087"/>
      <c r="O64" s="1094"/>
      <c r="P64" s="1094"/>
      <c r="Q64" s="1094"/>
      <c r="R64" s="1094"/>
      <c r="S64" s="1094"/>
      <c r="T64" s="1094"/>
      <c r="U64" s="1094"/>
      <c r="V64" s="1096"/>
      <c r="W64" s="988"/>
      <c r="X64" s="988"/>
      <c r="Y64" s="1089"/>
      <c r="Z64" s="1089"/>
      <c r="AA64" s="1089"/>
      <c r="AB64" s="1089"/>
      <c r="AC64" s="1089"/>
      <c r="AD64" s="1089"/>
      <c r="AE64" s="1089"/>
      <c r="AF64" s="1089"/>
      <c r="AG64" s="988"/>
      <c r="AH64" s="1098"/>
      <c r="AI64" s="1099"/>
      <c r="AJ64" s="975"/>
      <c r="AK64" s="975"/>
      <c r="AL64" s="975"/>
      <c r="AM64" s="1100"/>
      <c r="AN64" s="1102"/>
      <c r="AO64" s="1094"/>
      <c r="AP64" s="1094"/>
      <c r="AQ64" s="1089"/>
      <c r="AR64" s="1089"/>
      <c r="AS64" s="975"/>
      <c r="AT64" s="975"/>
      <c r="AU64" s="1089"/>
      <c r="AV64" s="1089"/>
      <c r="AW64" s="975"/>
      <c r="AX64" s="975"/>
      <c r="AY64" s="1089"/>
      <c r="AZ64" s="1089"/>
      <c r="BA64" s="975"/>
      <c r="BB64" s="982"/>
      <c r="DU64" s="156"/>
      <c r="DV64" s="58" t="s">
        <v>233</v>
      </c>
      <c r="DW64" s="58" t="s">
        <v>473</v>
      </c>
      <c r="EA64" s="58" t="s">
        <v>229</v>
      </c>
    </row>
    <row r="65" spans="1:131" ht="11.25" customHeight="1">
      <c r="A65" s="1024" t="s">
        <v>435</v>
      </c>
      <c r="B65" s="1025"/>
      <c r="C65" s="1025"/>
      <c r="D65" s="1025"/>
      <c r="E65" s="1025"/>
      <c r="F65" s="1025"/>
      <c r="G65" s="1026"/>
      <c r="H65" s="1033" t="s">
        <v>56</v>
      </c>
      <c r="I65" s="1034"/>
      <c r="J65" s="1034"/>
      <c r="K65" s="1034"/>
      <c r="L65" s="1034"/>
      <c r="M65" s="1035"/>
      <c r="N65" s="1039" t="str">
        <f>IF(ISBLANK(VLOOKUP("専任取引士"&amp;ROUNDUP(ROW($A65)/11,0),sentori,4,FALSE)),"",VLOOKUP("専任取引士"&amp;ROUNDUP(ROW($A65)/11,0),sentori,4,FALSE))</f>
        <v/>
      </c>
      <c r="O65" s="1040"/>
      <c r="P65" s="1040"/>
      <c r="Q65" s="1040"/>
      <c r="R65" s="1040"/>
      <c r="S65" s="1040"/>
      <c r="T65" s="1040"/>
      <c r="U65" s="1040"/>
      <c r="V65" s="1040"/>
      <c r="W65" s="1040"/>
      <c r="X65" s="1040"/>
      <c r="Y65" s="1040"/>
      <c r="Z65" s="1040"/>
      <c r="AA65" s="1040"/>
      <c r="AB65" s="1040"/>
      <c r="AC65" s="1040"/>
      <c r="AD65" s="1041"/>
      <c r="AE65" s="1043" t="s">
        <v>196</v>
      </c>
      <c r="AF65" s="1044"/>
      <c r="AG65" s="1049" t="str">
        <f>IF(ISBLANK(VLOOKUP("専任取引士"&amp;ROUNDUP(ROW($A65)/11,0),sentori,8,FALSE)),"",TEXT(VLOOKUP("専任取引士"&amp;ROUNDUP(ROW($A65)/11,0),sentori,8,FALSE),"ggg"))</f>
        <v/>
      </c>
      <c r="AH65" s="1050"/>
      <c r="AI65" s="1050"/>
      <c r="AJ65" s="1050"/>
      <c r="AK65" s="1055" t="str">
        <f>IF(ISBLANK(VLOOKUP("専任取引士"&amp;ROUNDUP(ROW($A65)/11,0),sentori,8,FALSE)),"",TEXT(VLOOKUP("専任取引士"&amp;ROUNDUP(ROW($A65)/11,0),sentori,8,FALSE),"e"))</f>
        <v/>
      </c>
      <c r="AL65" s="1055"/>
      <c r="AM65" s="1055"/>
      <c r="AN65" s="1055"/>
      <c r="AO65" s="1000" t="s">
        <v>197</v>
      </c>
      <c r="AP65" s="1000"/>
      <c r="AQ65" s="1055" t="str">
        <f>IF(ISBLANK(VLOOKUP("専任取引士"&amp;ROUNDUP(ROW($A65)/11,0),sentori,8,FALSE)),"",MONTH(VLOOKUP("専任取引士"&amp;ROUNDUP(ROW($A65)/11,0),sentori,8,FALSE)))</f>
        <v/>
      </c>
      <c r="AR65" s="1055"/>
      <c r="AS65" s="1000" t="s">
        <v>198</v>
      </c>
      <c r="AT65" s="1001"/>
      <c r="AU65" s="1055" t="str">
        <f>IF(ISBLANK(VLOOKUP("専任取引士"&amp;ROUNDUP(ROW($A65)/11,0),sentori,8,FALSE)),"",DAY(VLOOKUP("専任取引士"&amp;ROUNDUP(ROW($A65)/11,0),sentori,8,FALSE)))</f>
        <v/>
      </c>
      <c r="AV65" s="1055"/>
      <c r="AW65" s="1000" t="s">
        <v>199</v>
      </c>
      <c r="AX65" s="1000"/>
      <c r="AY65" s="1060" t="s">
        <v>200</v>
      </c>
      <c r="AZ65" s="1061" t="str">
        <f>LEFT(VLOOKUP("専任取引士1",sentori,7,FALSE),1)</f>
        <v/>
      </c>
      <c r="BA65" s="1049" t="str">
        <f>LEFT(VLOOKUP("専任取引士"&amp;ROUNDUP(ROW($A65)/11,0),sentori,7,FALSE),1)</f>
        <v/>
      </c>
      <c r="BB65" s="1066"/>
      <c r="DU65" s="156"/>
      <c r="DV65" s="58" t="s">
        <v>238</v>
      </c>
      <c r="DW65" s="58" t="s">
        <v>474</v>
      </c>
      <c r="EA65" s="58" t="s">
        <v>233</v>
      </c>
    </row>
    <row r="66" spans="1:131" ht="11.25" customHeight="1">
      <c r="A66" s="1027"/>
      <c r="B66" s="1028"/>
      <c r="C66" s="1028"/>
      <c r="D66" s="1028"/>
      <c r="E66" s="1028"/>
      <c r="F66" s="1028"/>
      <c r="G66" s="1029"/>
      <c r="H66" s="1036"/>
      <c r="I66" s="1037"/>
      <c r="J66" s="1037"/>
      <c r="K66" s="1037"/>
      <c r="L66" s="1037"/>
      <c r="M66" s="1038"/>
      <c r="N66" s="1042"/>
      <c r="O66" s="538"/>
      <c r="P66" s="538"/>
      <c r="Q66" s="538"/>
      <c r="R66" s="538"/>
      <c r="S66" s="538"/>
      <c r="T66" s="538"/>
      <c r="U66" s="538"/>
      <c r="V66" s="538"/>
      <c r="W66" s="538"/>
      <c r="X66" s="538"/>
      <c r="Y66" s="538"/>
      <c r="Z66" s="538"/>
      <c r="AA66" s="538"/>
      <c r="AB66" s="538"/>
      <c r="AC66" s="538"/>
      <c r="AD66" s="539"/>
      <c r="AE66" s="1045"/>
      <c r="AF66" s="1046"/>
      <c r="AG66" s="1051"/>
      <c r="AH66" s="1052"/>
      <c r="AI66" s="1052"/>
      <c r="AJ66" s="1052"/>
      <c r="AK66" s="1056"/>
      <c r="AL66" s="1056"/>
      <c r="AM66" s="1056"/>
      <c r="AN66" s="1056"/>
      <c r="AO66" s="660"/>
      <c r="AP66" s="660"/>
      <c r="AQ66" s="1056"/>
      <c r="AR66" s="1056"/>
      <c r="AS66" s="638"/>
      <c r="AT66" s="638"/>
      <c r="AU66" s="1056"/>
      <c r="AV66" s="1056"/>
      <c r="AW66" s="660"/>
      <c r="AX66" s="660"/>
      <c r="AY66" s="1062"/>
      <c r="AZ66" s="1063"/>
      <c r="BA66" s="1051"/>
      <c r="BB66" s="1067"/>
      <c r="DU66" s="156"/>
      <c r="DV66" s="58" t="s">
        <v>241</v>
      </c>
      <c r="DW66" s="58" t="s">
        <v>475</v>
      </c>
      <c r="EA66" s="58" t="s">
        <v>238</v>
      </c>
    </row>
    <row r="67" spans="1:131" ht="11.25" customHeight="1">
      <c r="A67" s="1027"/>
      <c r="B67" s="1028"/>
      <c r="C67" s="1028"/>
      <c r="D67" s="1028"/>
      <c r="E67" s="1028"/>
      <c r="F67" s="1028"/>
      <c r="G67" s="1029"/>
      <c r="H67" s="397" t="s">
        <v>114</v>
      </c>
      <c r="I67" s="1090"/>
      <c r="J67" s="1090"/>
      <c r="K67" s="1090"/>
      <c r="L67" s="1090"/>
      <c r="M67" s="1091"/>
      <c r="N67" s="1071" t="str">
        <f>IF(ISBLANK(VLOOKUP("専任取引士"&amp;ROUNDUP(ROW($A65)/11,0),sentori,3,FALSE)),"",VLOOKUP("専任取引士"&amp;ROUNDUP(ROW($A65)/11,0),sentori,3,FALSE))</f>
        <v/>
      </c>
      <c r="O67" s="1072"/>
      <c r="P67" s="1072"/>
      <c r="Q67" s="1072"/>
      <c r="R67" s="1072"/>
      <c r="S67" s="1072"/>
      <c r="T67" s="1072"/>
      <c r="U67" s="1072"/>
      <c r="V67" s="1072"/>
      <c r="W67" s="1072"/>
      <c r="X67" s="1072"/>
      <c r="Y67" s="1072"/>
      <c r="Z67" s="1072"/>
      <c r="AA67" s="1072"/>
      <c r="AB67" s="1072"/>
      <c r="AC67" s="1072"/>
      <c r="AD67" s="1073"/>
      <c r="AE67" s="1047"/>
      <c r="AF67" s="1048"/>
      <c r="AG67" s="1053"/>
      <c r="AH67" s="1054"/>
      <c r="AI67" s="1054"/>
      <c r="AJ67" s="1054"/>
      <c r="AK67" s="1057"/>
      <c r="AL67" s="1057"/>
      <c r="AM67" s="1057"/>
      <c r="AN67" s="1057"/>
      <c r="AO67" s="1058"/>
      <c r="AP67" s="1058"/>
      <c r="AQ67" s="1057"/>
      <c r="AR67" s="1057"/>
      <c r="AS67" s="1059"/>
      <c r="AT67" s="1059"/>
      <c r="AU67" s="1057"/>
      <c r="AV67" s="1057"/>
      <c r="AW67" s="1058"/>
      <c r="AX67" s="1058"/>
      <c r="AY67" s="1062"/>
      <c r="AZ67" s="1063"/>
      <c r="BA67" s="1051"/>
      <c r="BB67" s="1067"/>
      <c r="DU67" s="156"/>
      <c r="DV67" s="58" t="s">
        <v>244</v>
      </c>
      <c r="DW67" s="58" t="s">
        <v>476</v>
      </c>
      <c r="EA67" s="58" t="s">
        <v>241</v>
      </c>
    </row>
    <row r="68" spans="1:131" ht="11.25" customHeight="1">
      <c r="A68" s="1027"/>
      <c r="B68" s="1028"/>
      <c r="C68" s="1028"/>
      <c r="D68" s="1028"/>
      <c r="E68" s="1028"/>
      <c r="F68" s="1028"/>
      <c r="G68" s="1029"/>
      <c r="H68" s="1092"/>
      <c r="I68" s="1090"/>
      <c r="J68" s="1090"/>
      <c r="K68" s="1090"/>
      <c r="L68" s="1090"/>
      <c r="M68" s="1091"/>
      <c r="N68" s="1074"/>
      <c r="O68" s="536"/>
      <c r="P68" s="536"/>
      <c r="Q68" s="536"/>
      <c r="R68" s="536"/>
      <c r="S68" s="536"/>
      <c r="T68" s="536"/>
      <c r="U68" s="536"/>
      <c r="V68" s="536"/>
      <c r="W68" s="536"/>
      <c r="X68" s="536"/>
      <c r="Y68" s="536"/>
      <c r="Z68" s="536"/>
      <c r="AA68" s="536"/>
      <c r="AB68" s="536"/>
      <c r="AC68" s="536"/>
      <c r="AD68" s="537"/>
      <c r="AE68" s="1075" t="s">
        <v>210</v>
      </c>
      <c r="AF68" s="1076"/>
      <c r="AG68" s="1077"/>
      <c r="AH68" s="1112" t="str">
        <f>VLOOKUP("専任取引士"&amp;ROUNDUP(ROW($A65)/11,0),sentori,19,FALSE)&amp;""</f>
        <v/>
      </c>
      <c r="AI68" s="1088"/>
      <c r="AJ68" s="1088"/>
      <c r="AK68" s="1088"/>
      <c r="AL68" s="1088"/>
      <c r="AM68" s="1088"/>
      <c r="AN68" s="1088"/>
      <c r="AO68" s="1088"/>
      <c r="AP68" s="1088"/>
      <c r="AQ68" s="1088"/>
      <c r="AR68" s="1088"/>
      <c r="AS68" s="1088"/>
      <c r="AT68" s="1088"/>
      <c r="AU68" s="1088"/>
      <c r="AV68" s="1088"/>
      <c r="AW68" s="1088"/>
      <c r="AX68" s="1113"/>
      <c r="AY68" s="1062"/>
      <c r="AZ68" s="1063"/>
      <c r="BA68" s="1051"/>
      <c r="BB68" s="1067"/>
      <c r="DU68" s="156"/>
      <c r="DV68" s="58" t="s">
        <v>253</v>
      </c>
      <c r="DW68" s="58" t="s">
        <v>477</v>
      </c>
      <c r="EA68" s="58" t="s">
        <v>244</v>
      </c>
    </row>
    <row r="69" spans="1:131" ht="11.25" customHeight="1">
      <c r="A69" s="1027"/>
      <c r="B69" s="1028"/>
      <c r="C69" s="1028"/>
      <c r="D69" s="1028"/>
      <c r="E69" s="1028"/>
      <c r="F69" s="1028"/>
      <c r="G69" s="1029"/>
      <c r="H69" s="1092"/>
      <c r="I69" s="1090"/>
      <c r="J69" s="1090"/>
      <c r="K69" s="1090"/>
      <c r="L69" s="1090"/>
      <c r="M69" s="1091"/>
      <c r="N69" s="1042"/>
      <c r="O69" s="538"/>
      <c r="P69" s="538"/>
      <c r="Q69" s="538"/>
      <c r="R69" s="538"/>
      <c r="S69" s="538"/>
      <c r="T69" s="538"/>
      <c r="U69" s="538"/>
      <c r="V69" s="538"/>
      <c r="W69" s="538"/>
      <c r="X69" s="538"/>
      <c r="Y69" s="538"/>
      <c r="Z69" s="538"/>
      <c r="AA69" s="538"/>
      <c r="AB69" s="538"/>
      <c r="AC69" s="538"/>
      <c r="AD69" s="539"/>
      <c r="AE69" s="1078"/>
      <c r="AF69" s="1058"/>
      <c r="AG69" s="1079"/>
      <c r="AH69" s="1114"/>
      <c r="AI69" s="1057"/>
      <c r="AJ69" s="1057"/>
      <c r="AK69" s="1057"/>
      <c r="AL69" s="1057"/>
      <c r="AM69" s="1057"/>
      <c r="AN69" s="1057"/>
      <c r="AO69" s="1057"/>
      <c r="AP69" s="1057"/>
      <c r="AQ69" s="1057"/>
      <c r="AR69" s="1057"/>
      <c r="AS69" s="1057"/>
      <c r="AT69" s="1057"/>
      <c r="AU69" s="1057"/>
      <c r="AV69" s="1057"/>
      <c r="AW69" s="1057"/>
      <c r="AX69" s="1115"/>
      <c r="AY69" s="1064"/>
      <c r="AZ69" s="1065"/>
      <c r="BA69" s="1053"/>
      <c r="BB69" s="1068"/>
      <c r="DU69" s="156"/>
      <c r="DV69" s="58" t="s">
        <v>256</v>
      </c>
      <c r="DW69" s="58" t="s">
        <v>478</v>
      </c>
      <c r="EA69" s="58" t="s">
        <v>253</v>
      </c>
    </row>
    <row r="70" spans="1:131" ht="11.25" customHeight="1">
      <c r="A70" s="1027"/>
      <c r="B70" s="1028"/>
      <c r="C70" s="1028"/>
      <c r="D70" s="1028"/>
      <c r="E70" s="1028"/>
      <c r="F70" s="1028"/>
      <c r="G70" s="1029"/>
      <c r="H70" s="397" t="s">
        <v>131</v>
      </c>
      <c r="I70" s="1090"/>
      <c r="J70" s="1090"/>
      <c r="K70" s="1090"/>
      <c r="L70" s="1090"/>
      <c r="M70" s="1091"/>
      <c r="N70" s="1080" t="s">
        <v>436</v>
      </c>
      <c r="O70" s="1081"/>
      <c r="P70" s="1111" t="str">
        <f>VLOOKUP("専任取引士"&amp;ROUNDUP(ROW($A65)/11,0),sentori,12,FALSE)&amp;""</f>
        <v/>
      </c>
      <c r="Q70" s="1111"/>
      <c r="R70" s="1111"/>
      <c r="S70" s="1111"/>
      <c r="T70" s="1111"/>
      <c r="U70" s="1111"/>
      <c r="V70" s="1111"/>
      <c r="W70" s="1111"/>
      <c r="X70" s="1111"/>
      <c r="Y70" s="1111"/>
      <c r="Z70" s="1076"/>
      <c r="AA70" s="1076"/>
      <c r="AB70" s="1076"/>
      <c r="AC70" s="1076"/>
      <c r="AD70" s="1076"/>
      <c r="AE70" s="1076"/>
      <c r="AF70" s="1076"/>
      <c r="AG70" s="1076"/>
      <c r="AH70" s="1076"/>
      <c r="AI70" s="1076"/>
      <c r="AJ70" s="1076"/>
      <c r="AK70" s="1076"/>
      <c r="AL70" s="1076"/>
      <c r="AM70" s="1076"/>
      <c r="AN70" s="1076"/>
      <c r="AO70" s="1076"/>
      <c r="AP70" s="1076"/>
      <c r="AQ70" s="1076"/>
      <c r="AR70" s="1076"/>
      <c r="AS70" s="1076"/>
      <c r="AT70" s="1076"/>
      <c r="AU70" s="1076"/>
      <c r="AV70" s="1076"/>
      <c r="AW70" s="1076"/>
      <c r="AX70" s="1076"/>
      <c r="AY70" s="1076"/>
      <c r="AZ70" s="1076"/>
      <c r="BA70" s="1076"/>
      <c r="BB70" s="1082"/>
      <c r="DU70" s="157"/>
      <c r="DV70" s="58" t="s">
        <v>259</v>
      </c>
      <c r="DW70" s="58" t="s">
        <v>479</v>
      </c>
      <c r="EA70" s="58" t="s">
        <v>256</v>
      </c>
    </row>
    <row r="71" spans="1:131" ht="11.25" customHeight="1">
      <c r="A71" s="1027"/>
      <c r="B71" s="1028"/>
      <c r="C71" s="1028"/>
      <c r="D71" s="1028"/>
      <c r="E71" s="1028"/>
      <c r="F71" s="1028"/>
      <c r="G71" s="1029"/>
      <c r="H71" s="1092"/>
      <c r="I71" s="1090"/>
      <c r="J71" s="1090"/>
      <c r="K71" s="1090"/>
      <c r="L71" s="1090"/>
      <c r="M71" s="1091"/>
      <c r="N71" s="1074" t="str">
        <f>VLOOKUP("専任取引士"&amp;ROUNDUP(ROW($A65)/11,0),sentori,13,FALSE)&amp;VLOOKUP("専任取引士"&amp;ROUNDUP(ROW($A65)/11,0),sentori,14,FALSE)&amp;VLOOKUP("専任取引士"&amp;ROUNDUP(ROW($A65)/11,0),sentori,15,FALSE)&amp;VLOOKUP("専任取引士"&amp;ROUNDUP(ROW($A65)/11,0),sentori,16,FALSE)&amp;"　"&amp;VLOOKUP("専任取引士"&amp;ROUNDUP(ROW($A65)/11,0),sentori,17,FALSE)</f>
        <v>　</v>
      </c>
      <c r="O71" s="536"/>
      <c r="P71" s="536"/>
      <c r="Q71" s="536"/>
      <c r="R71" s="536"/>
      <c r="S71" s="536"/>
      <c r="T71" s="536"/>
      <c r="U71" s="536"/>
      <c r="V71" s="536"/>
      <c r="W71" s="536"/>
      <c r="X71" s="536"/>
      <c r="Y71" s="536"/>
      <c r="Z71" s="536"/>
      <c r="AA71" s="536"/>
      <c r="AB71" s="536"/>
      <c r="AC71" s="536"/>
      <c r="AD71" s="536"/>
      <c r="AE71" s="536"/>
      <c r="AF71" s="536"/>
      <c r="AG71" s="536"/>
      <c r="AH71" s="536"/>
      <c r="AI71" s="536"/>
      <c r="AJ71" s="536"/>
      <c r="AK71" s="536"/>
      <c r="AL71" s="536"/>
      <c r="AM71" s="536"/>
      <c r="AN71" s="536"/>
      <c r="AO71" s="536"/>
      <c r="AP71" s="536"/>
      <c r="AQ71" s="536"/>
      <c r="AR71" s="536"/>
      <c r="AS71" s="536"/>
      <c r="AT71" s="536"/>
      <c r="AU71" s="536"/>
      <c r="AV71" s="536"/>
      <c r="AW71" s="536"/>
      <c r="AX71" s="536"/>
      <c r="AY71" s="536"/>
      <c r="AZ71" s="536"/>
      <c r="BA71" s="536"/>
      <c r="BB71" s="1083"/>
      <c r="DU71" s="157"/>
      <c r="DV71" s="58" t="s">
        <v>264</v>
      </c>
      <c r="DW71" s="58" t="s">
        <v>480</v>
      </c>
      <c r="EA71" s="58" t="s">
        <v>259</v>
      </c>
    </row>
    <row r="72" spans="1:131" ht="11.25" customHeight="1">
      <c r="A72" s="1027"/>
      <c r="B72" s="1028"/>
      <c r="C72" s="1028"/>
      <c r="D72" s="1028"/>
      <c r="E72" s="1028"/>
      <c r="F72" s="1028"/>
      <c r="G72" s="1029"/>
      <c r="H72" s="1103"/>
      <c r="I72" s="368"/>
      <c r="J72" s="368"/>
      <c r="K72" s="368"/>
      <c r="L72" s="368"/>
      <c r="M72" s="1069"/>
      <c r="N72" s="1074"/>
      <c r="O72" s="536"/>
      <c r="P72" s="536"/>
      <c r="Q72" s="536"/>
      <c r="R72" s="536"/>
      <c r="S72" s="536"/>
      <c r="T72" s="536"/>
      <c r="U72" s="536"/>
      <c r="V72" s="536"/>
      <c r="W72" s="536"/>
      <c r="X72" s="536"/>
      <c r="Y72" s="536"/>
      <c r="Z72" s="536"/>
      <c r="AA72" s="536"/>
      <c r="AB72" s="536"/>
      <c r="AC72" s="536"/>
      <c r="AD72" s="536"/>
      <c r="AE72" s="536"/>
      <c r="AF72" s="536"/>
      <c r="AG72" s="536"/>
      <c r="AH72" s="536"/>
      <c r="AI72" s="536"/>
      <c r="AJ72" s="536"/>
      <c r="AK72" s="536"/>
      <c r="AL72" s="536"/>
      <c r="AM72" s="536"/>
      <c r="AN72" s="536"/>
      <c r="AO72" s="536"/>
      <c r="AP72" s="536"/>
      <c r="AQ72" s="536"/>
      <c r="AR72" s="536"/>
      <c r="AS72" s="536"/>
      <c r="AT72" s="536"/>
      <c r="AU72" s="536"/>
      <c r="AV72" s="536"/>
      <c r="AW72" s="536"/>
      <c r="AX72" s="536"/>
      <c r="AY72" s="536"/>
      <c r="AZ72" s="536"/>
      <c r="BA72" s="536"/>
      <c r="BB72" s="1083"/>
      <c r="DU72" s="156"/>
      <c r="DV72" s="58" t="s">
        <v>267</v>
      </c>
      <c r="DW72" s="58" t="s">
        <v>481</v>
      </c>
      <c r="EA72" s="58" t="s">
        <v>264</v>
      </c>
    </row>
    <row r="73" spans="1:131" ht="11.25" customHeight="1">
      <c r="A73" s="1027"/>
      <c r="B73" s="1028"/>
      <c r="C73" s="1028"/>
      <c r="D73" s="1028"/>
      <c r="E73" s="1028"/>
      <c r="F73" s="1028"/>
      <c r="G73" s="1029"/>
      <c r="H73" s="1092"/>
      <c r="I73" s="1090"/>
      <c r="J73" s="1090"/>
      <c r="K73" s="1090"/>
      <c r="L73" s="1090"/>
      <c r="M73" s="1091"/>
      <c r="N73" s="1042"/>
      <c r="O73" s="538"/>
      <c r="P73" s="538"/>
      <c r="Q73" s="538"/>
      <c r="R73" s="538"/>
      <c r="S73" s="538"/>
      <c r="T73" s="538"/>
      <c r="U73" s="538"/>
      <c r="V73" s="538"/>
      <c r="W73" s="538"/>
      <c r="X73" s="538"/>
      <c r="Y73" s="538"/>
      <c r="Z73" s="538"/>
      <c r="AA73" s="538"/>
      <c r="AB73" s="538"/>
      <c r="AC73" s="538"/>
      <c r="AD73" s="538"/>
      <c r="AE73" s="538"/>
      <c r="AF73" s="538"/>
      <c r="AG73" s="538"/>
      <c r="AH73" s="538"/>
      <c r="AI73" s="538"/>
      <c r="AJ73" s="538"/>
      <c r="AK73" s="538"/>
      <c r="AL73" s="538"/>
      <c r="AM73" s="538"/>
      <c r="AN73" s="538"/>
      <c r="AO73" s="538"/>
      <c r="AP73" s="538"/>
      <c r="AQ73" s="538"/>
      <c r="AR73" s="538"/>
      <c r="AS73" s="538"/>
      <c r="AT73" s="538"/>
      <c r="AU73" s="538"/>
      <c r="AV73" s="538"/>
      <c r="AW73" s="538"/>
      <c r="AX73" s="538"/>
      <c r="AY73" s="538"/>
      <c r="AZ73" s="538"/>
      <c r="BA73" s="538"/>
      <c r="BB73" s="1084"/>
      <c r="DU73" s="156"/>
      <c r="DV73" s="58" t="s">
        <v>270</v>
      </c>
      <c r="DW73" s="58" t="s">
        <v>482</v>
      </c>
      <c r="EA73" s="58" t="s">
        <v>267</v>
      </c>
    </row>
    <row r="74" spans="1:131" ht="11.25" customHeight="1">
      <c r="A74" s="1027"/>
      <c r="B74" s="1028"/>
      <c r="C74" s="1028"/>
      <c r="D74" s="1028"/>
      <c r="E74" s="1028"/>
      <c r="F74" s="1028"/>
      <c r="G74" s="1029"/>
      <c r="H74" s="424" t="s">
        <v>227</v>
      </c>
      <c r="I74" s="334"/>
      <c r="J74" s="334"/>
      <c r="K74" s="334"/>
      <c r="L74" s="334"/>
      <c r="M74" s="450"/>
      <c r="N74" s="1086" t="s">
        <v>429</v>
      </c>
      <c r="O74" s="1093" t="str">
        <f>IF(ISBLANK(VLOOKUP("専任取引士"&amp;ROUNDUP(ROW($A65)/11,0),sentori,20,FALSE)),"",VLOOKUP("専任取引士"&amp;ROUNDUP(ROW($A65)/11,0),sentori,20,FALSE))</f>
        <v/>
      </c>
      <c r="P74" s="1093"/>
      <c r="Q74" s="1093"/>
      <c r="R74" s="1093"/>
      <c r="S74" s="1093"/>
      <c r="T74" s="1093"/>
      <c r="U74" s="1093"/>
      <c r="V74" s="1095" t="s">
        <v>430</v>
      </c>
      <c r="W74" s="1076" t="s">
        <v>431</v>
      </c>
      <c r="X74" s="1081"/>
      <c r="Y74" s="1088" t="str">
        <f>IF(ISBLANK(VLOOKUP("専任取引士"&amp;ROUNDUP(ROW($A65)/11,0),sentori,21,FALSE)),"",VLOOKUP("専任取引士"&amp;ROUNDUP(ROW($A65)/11,0),sentori,21,FALSE))</f>
        <v/>
      </c>
      <c r="Z74" s="1088"/>
      <c r="AA74" s="1088"/>
      <c r="AB74" s="1088"/>
      <c r="AC74" s="1088"/>
      <c r="AD74" s="1088"/>
      <c r="AE74" s="1088"/>
      <c r="AF74" s="1088"/>
      <c r="AG74" s="1076" t="s">
        <v>432</v>
      </c>
      <c r="AH74" s="1097"/>
      <c r="AI74" s="1075" t="s">
        <v>438</v>
      </c>
      <c r="AJ74" s="1076"/>
      <c r="AK74" s="1076"/>
      <c r="AL74" s="1076"/>
      <c r="AM74" s="1077"/>
      <c r="AN74" s="1101" t="str">
        <f>IF(ISBLANK(VLOOKUP("専任取引士"&amp;ROUNDUP(ROW($A65)/11,0),sentori,22,FALSE)),"",TEXT(VLOOKUP("専任取引士"&amp;ROUNDUP(ROW($A65)/11,0),sentori,22,FALSE),"ggg"))</f>
        <v/>
      </c>
      <c r="AO74" s="1093"/>
      <c r="AP74" s="1093"/>
      <c r="AQ74" s="1088" t="str">
        <f>IF(ISBLANK(VLOOKUP("専任取引士"&amp;ROUNDUP(ROW($A65)/11,0),sentori,22,FALSE)),"",TEXT(VLOOKUP("専任取引士"&amp;ROUNDUP(ROW($A65)/11,0),sentori,22,FALSE),"e"))</f>
        <v/>
      </c>
      <c r="AR74" s="1088"/>
      <c r="AS74" s="1076" t="s">
        <v>197</v>
      </c>
      <c r="AT74" s="1076"/>
      <c r="AU74" s="1088" t="str">
        <f>IF(ISBLANK(VLOOKUP("専任取引士"&amp;ROUNDUP(ROW($A65)/11,0),sentori,22,FALSE)),"",MONTH(VLOOKUP("専任取引士"&amp;ROUNDUP(ROW($A65)/11,0),sentori,22,FALSE)))</f>
        <v/>
      </c>
      <c r="AV74" s="1088"/>
      <c r="AW74" s="1076" t="s">
        <v>198</v>
      </c>
      <c r="AX74" s="1076"/>
      <c r="AY74" s="1088" t="str">
        <f>IF(ISBLANK(VLOOKUP("専任取引士"&amp;ROUNDUP(ROW($A65)/11,0),sentori,22,FALSE)),"",DAY(VLOOKUP("専任取引士"&amp;ROUNDUP(ROW($A65)/11,0),sentori,22,FALSE)))</f>
        <v/>
      </c>
      <c r="AZ74" s="1088"/>
      <c r="BA74" s="1076" t="s">
        <v>199</v>
      </c>
      <c r="BB74" s="1082"/>
      <c r="DU74" s="156"/>
      <c r="EA74" s="58" t="s">
        <v>270</v>
      </c>
    </row>
    <row r="75" spans="1:131" ht="11.25" customHeight="1" thickBot="1">
      <c r="A75" s="1107"/>
      <c r="B75" s="1108"/>
      <c r="C75" s="1108"/>
      <c r="D75" s="1108"/>
      <c r="E75" s="1108"/>
      <c r="F75" s="1108"/>
      <c r="G75" s="1109"/>
      <c r="H75" s="1104"/>
      <c r="I75" s="1105"/>
      <c r="J75" s="1105"/>
      <c r="K75" s="1105"/>
      <c r="L75" s="1105"/>
      <c r="M75" s="1106"/>
      <c r="N75" s="1087"/>
      <c r="O75" s="1094"/>
      <c r="P75" s="1094"/>
      <c r="Q75" s="1094"/>
      <c r="R75" s="1094"/>
      <c r="S75" s="1094"/>
      <c r="T75" s="1094"/>
      <c r="U75" s="1094"/>
      <c r="V75" s="1096"/>
      <c r="W75" s="988"/>
      <c r="X75" s="988"/>
      <c r="Y75" s="1089"/>
      <c r="Z75" s="1089"/>
      <c r="AA75" s="1089"/>
      <c r="AB75" s="1089"/>
      <c r="AC75" s="1089"/>
      <c r="AD75" s="1089"/>
      <c r="AE75" s="1089"/>
      <c r="AF75" s="1089"/>
      <c r="AG75" s="988"/>
      <c r="AH75" s="1098"/>
      <c r="AI75" s="1099"/>
      <c r="AJ75" s="975"/>
      <c r="AK75" s="975"/>
      <c r="AL75" s="975"/>
      <c r="AM75" s="1100"/>
      <c r="AN75" s="1102"/>
      <c r="AO75" s="1094"/>
      <c r="AP75" s="1094"/>
      <c r="AQ75" s="1089"/>
      <c r="AR75" s="1089"/>
      <c r="AS75" s="975"/>
      <c r="AT75" s="975"/>
      <c r="AU75" s="1089"/>
      <c r="AV75" s="1089"/>
      <c r="AW75" s="975"/>
      <c r="AX75" s="975"/>
      <c r="AY75" s="1089"/>
      <c r="AZ75" s="1089"/>
      <c r="BA75" s="975"/>
      <c r="BB75" s="982"/>
      <c r="DU75" s="156"/>
    </row>
    <row r="76" spans="1:131" ht="11.25" customHeight="1">
      <c r="A76" s="1024" t="s">
        <v>435</v>
      </c>
      <c r="B76" s="1025"/>
      <c r="C76" s="1025"/>
      <c r="D76" s="1025"/>
      <c r="E76" s="1025"/>
      <c r="F76" s="1025"/>
      <c r="G76" s="1026"/>
      <c r="H76" s="1033" t="s">
        <v>56</v>
      </c>
      <c r="I76" s="1034"/>
      <c r="J76" s="1034"/>
      <c r="K76" s="1034"/>
      <c r="L76" s="1034"/>
      <c r="M76" s="1035"/>
      <c r="N76" s="1039" t="str">
        <f>IF(ISBLANK(VLOOKUP("専任取引士"&amp;ROUNDUP(ROW($A76)/11,0),sentori,4,FALSE)),"",VLOOKUP("専任取引士"&amp;ROUNDUP(ROW($A76)/11,0),sentori,4,FALSE))</f>
        <v/>
      </c>
      <c r="O76" s="1040"/>
      <c r="P76" s="1040"/>
      <c r="Q76" s="1040"/>
      <c r="R76" s="1040"/>
      <c r="S76" s="1040"/>
      <c r="T76" s="1040"/>
      <c r="U76" s="1040"/>
      <c r="V76" s="1040"/>
      <c r="W76" s="1040"/>
      <c r="X76" s="1040"/>
      <c r="Y76" s="1040"/>
      <c r="Z76" s="1040"/>
      <c r="AA76" s="1040"/>
      <c r="AB76" s="1040"/>
      <c r="AC76" s="1040"/>
      <c r="AD76" s="1041"/>
      <c r="AE76" s="1043" t="s">
        <v>196</v>
      </c>
      <c r="AF76" s="1044"/>
      <c r="AG76" s="1049" t="str">
        <f>IF(ISBLANK(VLOOKUP("専任取引士"&amp;ROUNDUP(ROW($A76)/11,0),sentori,8,FALSE)),"",TEXT(VLOOKUP("専任取引士"&amp;ROUNDUP(ROW($A76)/11,0),sentori,8,FALSE),"ggg"))</f>
        <v/>
      </c>
      <c r="AH76" s="1050"/>
      <c r="AI76" s="1050"/>
      <c r="AJ76" s="1050"/>
      <c r="AK76" s="1055" t="str">
        <f>IF(ISBLANK(VLOOKUP("専任取引士"&amp;ROUNDUP(ROW($A76)/11,0),sentori,8,FALSE)),"",TEXT(VLOOKUP("専任取引士"&amp;ROUNDUP(ROW($A76)/11,0),sentori,8,FALSE),"e"))</f>
        <v/>
      </c>
      <c r="AL76" s="1055"/>
      <c r="AM76" s="1055"/>
      <c r="AN76" s="1055"/>
      <c r="AO76" s="1000" t="s">
        <v>197</v>
      </c>
      <c r="AP76" s="1000"/>
      <c r="AQ76" s="1055" t="str">
        <f>IF(ISBLANK(VLOOKUP("専任取引士"&amp;ROUNDUP(ROW($A76)/11,0),sentori,8,FALSE)),"",MONTH(VLOOKUP("専任取引士"&amp;ROUNDUP(ROW($A76)/11,0),sentori,8,FALSE)))</f>
        <v/>
      </c>
      <c r="AR76" s="1055"/>
      <c r="AS76" s="1000" t="s">
        <v>198</v>
      </c>
      <c r="AT76" s="1001"/>
      <c r="AU76" s="1055" t="str">
        <f>IF(ISBLANK(VLOOKUP("専任取引士"&amp;ROUNDUP(ROW($A76)/11,0),sentori,8,FALSE)),"",DAY(VLOOKUP("専任取引士"&amp;ROUNDUP(ROW($A76)/11,0),sentori,8,FALSE)))</f>
        <v/>
      </c>
      <c r="AV76" s="1055"/>
      <c r="AW76" s="1000" t="s">
        <v>199</v>
      </c>
      <c r="AX76" s="1000"/>
      <c r="AY76" s="1060" t="s">
        <v>200</v>
      </c>
      <c r="AZ76" s="1061" t="str">
        <f>LEFT(VLOOKUP("専任取引士1",sentori,7,FALSE),1)</f>
        <v/>
      </c>
      <c r="BA76" s="1049" t="str">
        <f>LEFT(VLOOKUP("専任取引士"&amp;ROUNDUP(ROW($A76)/11,0),sentori,7,FALSE),1)</f>
        <v/>
      </c>
      <c r="BB76" s="1066"/>
      <c r="DU76" s="156"/>
      <c r="DV76" s="58" t="s">
        <v>63</v>
      </c>
      <c r="DW76" s="58" t="s">
        <v>64</v>
      </c>
      <c r="EA76" s="58" t="s">
        <v>60</v>
      </c>
    </row>
    <row r="77" spans="1:131" ht="11.25" customHeight="1">
      <c r="A77" s="1027"/>
      <c r="B77" s="1028"/>
      <c r="C77" s="1028"/>
      <c r="D77" s="1028"/>
      <c r="E77" s="1028"/>
      <c r="F77" s="1028"/>
      <c r="G77" s="1029"/>
      <c r="H77" s="1036"/>
      <c r="I77" s="1037"/>
      <c r="J77" s="1037"/>
      <c r="K77" s="1037"/>
      <c r="L77" s="1037"/>
      <c r="M77" s="1038"/>
      <c r="N77" s="1042"/>
      <c r="O77" s="538"/>
      <c r="P77" s="538"/>
      <c r="Q77" s="538"/>
      <c r="R77" s="538"/>
      <c r="S77" s="538"/>
      <c r="T77" s="538"/>
      <c r="U77" s="538"/>
      <c r="V77" s="538"/>
      <c r="W77" s="538"/>
      <c r="X77" s="538"/>
      <c r="Y77" s="538"/>
      <c r="Z77" s="538"/>
      <c r="AA77" s="538"/>
      <c r="AB77" s="538"/>
      <c r="AC77" s="538"/>
      <c r="AD77" s="539"/>
      <c r="AE77" s="1045"/>
      <c r="AF77" s="1046"/>
      <c r="AG77" s="1051"/>
      <c r="AH77" s="1052"/>
      <c r="AI77" s="1052"/>
      <c r="AJ77" s="1052"/>
      <c r="AK77" s="1056"/>
      <c r="AL77" s="1056"/>
      <c r="AM77" s="1056"/>
      <c r="AN77" s="1056"/>
      <c r="AO77" s="660"/>
      <c r="AP77" s="660"/>
      <c r="AQ77" s="1056"/>
      <c r="AR77" s="1056"/>
      <c r="AS77" s="638"/>
      <c r="AT77" s="638"/>
      <c r="AU77" s="1056"/>
      <c r="AV77" s="1056"/>
      <c r="AW77" s="660"/>
      <c r="AX77" s="660"/>
      <c r="AY77" s="1062"/>
      <c r="AZ77" s="1063"/>
      <c r="BA77" s="1051"/>
      <c r="BB77" s="1067"/>
      <c r="DU77" s="156"/>
      <c r="DV77" s="58" t="s">
        <v>66</v>
      </c>
      <c r="DW77" s="58" t="s">
        <v>67</v>
      </c>
      <c r="EA77" s="58" t="s">
        <v>63</v>
      </c>
    </row>
    <row r="78" spans="1:131" ht="11.25" customHeight="1">
      <c r="A78" s="1027"/>
      <c r="B78" s="1028"/>
      <c r="C78" s="1028"/>
      <c r="D78" s="1028"/>
      <c r="E78" s="1028"/>
      <c r="F78" s="1028"/>
      <c r="G78" s="1029"/>
      <c r="H78" s="422" t="s">
        <v>114</v>
      </c>
      <c r="I78" s="368"/>
      <c r="J78" s="368"/>
      <c r="K78" s="368"/>
      <c r="L78" s="368"/>
      <c r="M78" s="1069"/>
      <c r="N78" s="1071" t="str">
        <f>IF(ISBLANK(VLOOKUP("専任取引士"&amp;ROUNDUP(ROW($A76)/11,0),sentori,3,FALSE)),"",VLOOKUP("専任取引士"&amp;ROUNDUP(ROW($A76)/11,0),sentori,3,FALSE))</f>
        <v/>
      </c>
      <c r="O78" s="1072"/>
      <c r="P78" s="1072"/>
      <c r="Q78" s="1072"/>
      <c r="R78" s="1072"/>
      <c r="S78" s="1072"/>
      <c r="T78" s="1072"/>
      <c r="U78" s="1072"/>
      <c r="V78" s="1072"/>
      <c r="W78" s="1072"/>
      <c r="X78" s="1072"/>
      <c r="Y78" s="1072"/>
      <c r="Z78" s="1072"/>
      <c r="AA78" s="1072"/>
      <c r="AB78" s="1072"/>
      <c r="AC78" s="1072"/>
      <c r="AD78" s="1073"/>
      <c r="AE78" s="1047"/>
      <c r="AF78" s="1048"/>
      <c r="AG78" s="1053"/>
      <c r="AH78" s="1054"/>
      <c r="AI78" s="1054"/>
      <c r="AJ78" s="1054"/>
      <c r="AK78" s="1057"/>
      <c r="AL78" s="1057"/>
      <c r="AM78" s="1057"/>
      <c r="AN78" s="1057"/>
      <c r="AO78" s="1058"/>
      <c r="AP78" s="1058"/>
      <c r="AQ78" s="1057"/>
      <c r="AR78" s="1057"/>
      <c r="AS78" s="1059"/>
      <c r="AT78" s="1059"/>
      <c r="AU78" s="1057"/>
      <c r="AV78" s="1057"/>
      <c r="AW78" s="1058"/>
      <c r="AX78" s="1058"/>
      <c r="AY78" s="1062"/>
      <c r="AZ78" s="1063"/>
      <c r="BA78" s="1051"/>
      <c r="BB78" s="1067"/>
      <c r="DU78" s="156"/>
      <c r="DV78" s="58" t="s">
        <v>69</v>
      </c>
      <c r="DW78" s="58" t="s">
        <v>70</v>
      </c>
      <c r="EA78" s="58" t="s">
        <v>66</v>
      </c>
    </row>
    <row r="79" spans="1:131" ht="11.25" customHeight="1">
      <c r="A79" s="1027"/>
      <c r="B79" s="1028"/>
      <c r="C79" s="1028"/>
      <c r="D79" s="1028"/>
      <c r="E79" s="1028"/>
      <c r="F79" s="1028"/>
      <c r="G79" s="1029"/>
      <c r="H79" s="1070"/>
      <c r="I79" s="958"/>
      <c r="J79" s="958"/>
      <c r="K79" s="958"/>
      <c r="L79" s="958"/>
      <c r="M79" s="1014"/>
      <c r="N79" s="1074"/>
      <c r="O79" s="536"/>
      <c r="P79" s="536"/>
      <c r="Q79" s="536"/>
      <c r="R79" s="536"/>
      <c r="S79" s="536"/>
      <c r="T79" s="536"/>
      <c r="U79" s="536"/>
      <c r="V79" s="536"/>
      <c r="W79" s="536"/>
      <c r="X79" s="536"/>
      <c r="Y79" s="536"/>
      <c r="Z79" s="536"/>
      <c r="AA79" s="536"/>
      <c r="AB79" s="536"/>
      <c r="AC79" s="536"/>
      <c r="AD79" s="537"/>
      <c r="AE79" s="1075" t="s">
        <v>210</v>
      </c>
      <c r="AF79" s="1076"/>
      <c r="AG79" s="1077"/>
      <c r="AH79" s="1112" t="str">
        <f>VLOOKUP("専任取引士"&amp;ROUNDUP(ROW($A76)/11,0),sentori,19,FALSE)&amp;""</f>
        <v/>
      </c>
      <c r="AI79" s="1088"/>
      <c r="AJ79" s="1088"/>
      <c r="AK79" s="1088"/>
      <c r="AL79" s="1088"/>
      <c r="AM79" s="1088"/>
      <c r="AN79" s="1088"/>
      <c r="AO79" s="1088"/>
      <c r="AP79" s="1088"/>
      <c r="AQ79" s="1088"/>
      <c r="AR79" s="1088"/>
      <c r="AS79" s="1088"/>
      <c r="AT79" s="1088"/>
      <c r="AU79" s="1088"/>
      <c r="AV79" s="1088"/>
      <c r="AW79" s="1088"/>
      <c r="AX79" s="1113"/>
      <c r="AY79" s="1062"/>
      <c r="AZ79" s="1063"/>
      <c r="BA79" s="1051"/>
      <c r="BB79" s="1067"/>
      <c r="DU79" s="156"/>
      <c r="DV79" s="58" t="s">
        <v>74</v>
      </c>
      <c r="DW79" s="58" t="s">
        <v>75</v>
      </c>
      <c r="EA79" s="58" t="s">
        <v>69</v>
      </c>
    </row>
    <row r="80" spans="1:131" ht="11.25" customHeight="1">
      <c r="A80" s="1027"/>
      <c r="B80" s="1028"/>
      <c r="C80" s="1028"/>
      <c r="D80" s="1028"/>
      <c r="E80" s="1028"/>
      <c r="F80" s="1028"/>
      <c r="G80" s="1029"/>
      <c r="H80" s="1036"/>
      <c r="I80" s="1037"/>
      <c r="J80" s="1037"/>
      <c r="K80" s="1037"/>
      <c r="L80" s="1037"/>
      <c r="M80" s="1038"/>
      <c r="N80" s="1042"/>
      <c r="O80" s="538"/>
      <c r="P80" s="538"/>
      <c r="Q80" s="538"/>
      <c r="R80" s="538"/>
      <c r="S80" s="538"/>
      <c r="T80" s="538"/>
      <c r="U80" s="538"/>
      <c r="V80" s="538"/>
      <c r="W80" s="538"/>
      <c r="X80" s="538"/>
      <c r="Y80" s="538"/>
      <c r="Z80" s="538"/>
      <c r="AA80" s="538"/>
      <c r="AB80" s="538"/>
      <c r="AC80" s="538"/>
      <c r="AD80" s="539"/>
      <c r="AE80" s="1078"/>
      <c r="AF80" s="1058"/>
      <c r="AG80" s="1079"/>
      <c r="AH80" s="1114"/>
      <c r="AI80" s="1057"/>
      <c r="AJ80" s="1057"/>
      <c r="AK80" s="1057"/>
      <c r="AL80" s="1057"/>
      <c r="AM80" s="1057"/>
      <c r="AN80" s="1057"/>
      <c r="AO80" s="1057"/>
      <c r="AP80" s="1057"/>
      <c r="AQ80" s="1057"/>
      <c r="AR80" s="1057"/>
      <c r="AS80" s="1057"/>
      <c r="AT80" s="1057"/>
      <c r="AU80" s="1057"/>
      <c r="AV80" s="1057"/>
      <c r="AW80" s="1057"/>
      <c r="AX80" s="1115"/>
      <c r="AY80" s="1064"/>
      <c r="AZ80" s="1065"/>
      <c r="BA80" s="1053"/>
      <c r="BB80" s="1068"/>
      <c r="DU80" s="156"/>
      <c r="DV80" s="58" t="s">
        <v>77</v>
      </c>
      <c r="DW80" s="58" t="s">
        <v>78</v>
      </c>
      <c r="EA80" s="58" t="s">
        <v>74</v>
      </c>
    </row>
    <row r="81" spans="1:131" ht="11.25" customHeight="1">
      <c r="A81" s="1027"/>
      <c r="B81" s="1028"/>
      <c r="C81" s="1028"/>
      <c r="D81" s="1028"/>
      <c r="E81" s="1028"/>
      <c r="F81" s="1028"/>
      <c r="G81" s="1029"/>
      <c r="H81" s="422" t="s">
        <v>131</v>
      </c>
      <c r="I81" s="368"/>
      <c r="J81" s="368"/>
      <c r="K81" s="368"/>
      <c r="L81" s="368"/>
      <c r="M81" s="1069"/>
      <c r="N81" s="1080" t="s">
        <v>436</v>
      </c>
      <c r="O81" s="1081"/>
      <c r="P81" s="1111" t="str">
        <f>VLOOKUP("専任取引士"&amp;ROUNDUP(ROW($A76)/11,0),sentori,12,FALSE)&amp;""</f>
        <v/>
      </c>
      <c r="Q81" s="1111"/>
      <c r="R81" s="1111"/>
      <c r="S81" s="1111"/>
      <c r="T81" s="1111"/>
      <c r="U81" s="1111"/>
      <c r="V81" s="1111"/>
      <c r="W81" s="1111"/>
      <c r="X81" s="1111"/>
      <c r="Y81" s="1111"/>
      <c r="Z81" s="1076"/>
      <c r="AA81" s="1076"/>
      <c r="AB81" s="1076"/>
      <c r="AC81" s="1076"/>
      <c r="AD81" s="1076"/>
      <c r="AE81" s="1076"/>
      <c r="AF81" s="1076"/>
      <c r="AG81" s="1076"/>
      <c r="AH81" s="1076"/>
      <c r="AI81" s="1076"/>
      <c r="AJ81" s="1076"/>
      <c r="AK81" s="1076"/>
      <c r="AL81" s="1076"/>
      <c r="AM81" s="1076"/>
      <c r="AN81" s="1076"/>
      <c r="AO81" s="1076"/>
      <c r="AP81" s="1076"/>
      <c r="AQ81" s="1076"/>
      <c r="AR81" s="1076"/>
      <c r="AS81" s="1076"/>
      <c r="AT81" s="1076"/>
      <c r="AU81" s="1076"/>
      <c r="AV81" s="1076"/>
      <c r="AW81" s="1076"/>
      <c r="AX81" s="1076"/>
      <c r="AY81" s="1076"/>
      <c r="AZ81" s="1076"/>
      <c r="BA81" s="1076"/>
      <c r="BB81" s="1082"/>
      <c r="DU81" s="157"/>
      <c r="DV81" s="58" t="s">
        <v>80</v>
      </c>
      <c r="DW81" s="58" t="s">
        <v>81</v>
      </c>
      <c r="EA81" s="58" t="s">
        <v>77</v>
      </c>
    </row>
    <row r="82" spans="1:131" ht="11.25" customHeight="1">
      <c r="A82" s="1027"/>
      <c r="B82" s="1028"/>
      <c r="C82" s="1028"/>
      <c r="D82" s="1028"/>
      <c r="E82" s="1028"/>
      <c r="F82" s="1028"/>
      <c r="G82" s="1029"/>
      <c r="H82" s="1070"/>
      <c r="I82" s="958"/>
      <c r="J82" s="958"/>
      <c r="K82" s="958"/>
      <c r="L82" s="958"/>
      <c r="M82" s="1014"/>
      <c r="N82" s="1074" t="str">
        <f>VLOOKUP("専任取引士"&amp;ROUNDUP(ROW($A76)/11,0),sentori,13,FALSE)&amp;VLOOKUP("専任取引士"&amp;ROUNDUP(ROW($A76)/11,0),sentori,14,FALSE)&amp;VLOOKUP("専任取引士"&amp;ROUNDUP(ROW($A76)/11,0),sentori,15,FALSE)&amp;VLOOKUP("専任取引士"&amp;ROUNDUP(ROW($A76)/11,0),sentori,16,FALSE)&amp;"　"&amp;VLOOKUP("専任取引士"&amp;ROUNDUP(ROW($A76)/11,0),sentori,17,FALSE)</f>
        <v>　</v>
      </c>
      <c r="O82" s="536"/>
      <c r="P82" s="536"/>
      <c r="Q82" s="536"/>
      <c r="R82" s="536"/>
      <c r="S82" s="536"/>
      <c r="T82" s="536"/>
      <c r="U82" s="536"/>
      <c r="V82" s="536"/>
      <c r="W82" s="536"/>
      <c r="X82" s="536"/>
      <c r="Y82" s="536"/>
      <c r="Z82" s="536"/>
      <c r="AA82" s="536"/>
      <c r="AB82" s="536"/>
      <c r="AC82" s="536"/>
      <c r="AD82" s="536"/>
      <c r="AE82" s="536"/>
      <c r="AF82" s="536"/>
      <c r="AG82" s="536"/>
      <c r="AH82" s="536"/>
      <c r="AI82" s="536"/>
      <c r="AJ82" s="536"/>
      <c r="AK82" s="536"/>
      <c r="AL82" s="536"/>
      <c r="AM82" s="536"/>
      <c r="AN82" s="536"/>
      <c r="AO82" s="536"/>
      <c r="AP82" s="536"/>
      <c r="AQ82" s="536"/>
      <c r="AR82" s="536"/>
      <c r="AS82" s="536"/>
      <c r="AT82" s="536"/>
      <c r="AU82" s="536"/>
      <c r="AV82" s="536"/>
      <c r="AW82" s="536"/>
      <c r="AX82" s="536"/>
      <c r="AY82" s="536"/>
      <c r="AZ82" s="536"/>
      <c r="BA82" s="536"/>
      <c r="BB82" s="1083"/>
      <c r="DU82" s="157"/>
      <c r="DV82" s="58" t="s">
        <v>85</v>
      </c>
      <c r="DW82" s="58" t="s">
        <v>86</v>
      </c>
      <c r="EA82" s="58" t="s">
        <v>80</v>
      </c>
    </row>
    <row r="83" spans="1:131" ht="11.25" customHeight="1">
      <c r="A83" s="1027"/>
      <c r="B83" s="1028"/>
      <c r="C83" s="1028"/>
      <c r="D83" s="1028"/>
      <c r="E83" s="1028"/>
      <c r="F83" s="1028"/>
      <c r="G83" s="1029"/>
      <c r="H83" s="1070"/>
      <c r="I83" s="958"/>
      <c r="J83" s="958"/>
      <c r="K83" s="958"/>
      <c r="L83" s="958"/>
      <c r="M83" s="1014"/>
      <c r="N83" s="1074"/>
      <c r="O83" s="536"/>
      <c r="P83" s="536"/>
      <c r="Q83" s="536"/>
      <c r="R83" s="536"/>
      <c r="S83" s="536"/>
      <c r="T83" s="536"/>
      <c r="U83" s="536"/>
      <c r="V83" s="536"/>
      <c r="W83" s="536"/>
      <c r="X83" s="536"/>
      <c r="Y83" s="536"/>
      <c r="Z83" s="536"/>
      <c r="AA83" s="536"/>
      <c r="AB83" s="536"/>
      <c r="AC83" s="536"/>
      <c r="AD83" s="536"/>
      <c r="AE83" s="536"/>
      <c r="AF83" s="536"/>
      <c r="AG83" s="536"/>
      <c r="AH83" s="536"/>
      <c r="AI83" s="536"/>
      <c r="AJ83" s="536"/>
      <c r="AK83" s="536"/>
      <c r="AL83" s="536"/>
      <c r="AM83" s="536"/>
      <c r="AN83" s="536"/>
      <c r="AO83" s="536"/>
      <c r="AP83" s="536"/>
      <c r="AQ83" s="536"/>
      <c r="AR83" s="536"/>
      <c r="AS83" s="536"/>
      <c r="AT83" s="536"/>
      <c r="AU83" s="536"/>
      <c r="AV83" s="536"/>
      <c r="AW83" s="536"/>
      <c r="AX83" s="536"/>
      <c r="AY83" s="536"/>
      <c r="AZ83" s="536"/>
      <c r="BA83" s="536"/>
      <c r="BB83" s="1083"/>
      <c r="DU83" s="156"/>
      <c r="DV83" s="58" t="s">
        <v>88</v>
      </c>
      <c r="DW83" s="58" t="s">
        <v>89</v>
      </c>
      <c r="EA83" s="58" t="s">
        <v>85</v>
      </c>
    </row>
    <row r="84" spans="1:131" ht="11.25" customHeight="1">
      <c r="A84" s="1027"/>
      <c r="B84" s="1028"/>
      <c r="C84" s="1028"/>
      <c r="D84" s="1028"/>
      <c r="E84" s="1028"/>
      <c r="F84" s="1028"/>
      <c r="G84" s="1029"/>
      <c r="H84" s="1036"/>
      <c r="I84" s="1037"/>
      <c r="J84" s="1037"/>
      <c r="K84" s="1037"/>
      <c r="L84" s="1037"/>
      <c r="M84" s="1038"/>
      <c r="N84" s="1042"/>
      <c r="O84" s="538"/>
      <c r="P84" s="538"/>
      <c r="Q84" s="538"/>
      <c r="R84" s="538"/>
      <c r="S84" s="538"/>
      <c r="T84" s="538"/>
      <c r="U84" s="538"/>
      <c r="V84" s="538"/>
      <c r="W84" s="538"/>
      <c r="X84" s="538"/>
      <c r="Y84" s="538"/>
      <c r="Z84" s="538"/>
      <c r="AA84" s="538"/>
      <c r="AB84" s="538"/>
      <c r="AC84" s="538"/>
      <c r="AD84" s="538"/>
      <c r="AE84" s="538"/>
      <c r="AF84" s="538"/>
      <c r="AG84" s="538"/>
      <c r="AH84" s="538"/>
      <c r="AI84" s="538"/>
      <c r="AJ84" s="538"/>
      <c r="AK84" s="538"/>
      <c r="AL84" s="538"/>
      <c r="AM84" s="538"/>
      <c r="AN84" s="538"/>
      <c r="AO84" s="538"/>
      <c r="AP84" s="538"/>
      <c r="AQ84" s="538"/>
      <c r="AR84" s="538"/>
      <c r="AS84" s="538"/>
      <c r="AT84" s="538"/>
      <c r="AU84" s="538"/>
      <c r="AV84" s="538"/>
      <c r="AW84" s="538"/>
      <c r="AX84" s="538"/>
      <c r="AY84" s="538"/>
      <c r="AZ84" s="538"/>
      <c r="BA84" s="538"/>
      <c r="BB84" s="1084"/>
      <c r="DU84" s="156"/>
      <c r="DV84" s="58" t="s">
        <v>101</v>
      </c>
      <c r="DW84" s="58" t="s">
        <v>437</v>
      </c>
      <c r="EA84" s="58" t="s">
        <v>88</v>
      </c>
    </row>
    <row r="85" spans="1:131" ht="11.25" customHeight="1">
      <c r="A85" s="1027"/>
      <c r="B85" s="1028"/>
      <c r="C85" s="1028"/>
      <c r="D85" s="1028"/>
      <c r="E85" s="1028"/>
      <c r="F85" s="1028"/>
      <c r="G85" s="1029"/>
      <c r="H85" s="422" t="s">
        <v>227</v>
      </c>
      <c r="I85" s="332"/>
      <c r="J85" s="332"/>
      <c r="K85" s="332"/>
      <c r="L85" s="332"/>
      <c r="M85" s="448"/>
      <c r="N85" s="1086" t="s">
        <v>429</v>
      </c>
      <c r="O85" s="1093" t="str">
        <f>IF(ISBLANK(VLOOKUP("専任取引士"&amp;ROUNDUP(ROW($A76)/11,0),sentori,20,FALSE)),"",VLOOKUP("専任取引士"&amp;ROUNDUP(ROW($A76)/11,0),sentori,20,FALSE))</f>
        <v/>
      </c>
      <c r="P85" s="1093"/>
      <c r="Q85" s="1093"/>
      <c r="R85" s="1093"/>
      <c r="S85" s="1093"/>
      <c r="T85" s="1093"/>
      <c r="U85" s="1093"/>
      <c r="V85" s="1095" t="s">
        <v>430</v>
      </c>
      <c r="W85" s="1076" t="s">
        <v>431</v>
      </c>
      <c r="X85" s="1081"/>
      <c r="Y85" s="1088" t="str">
        <f>IF(ISBLANK(VLOOKUP("専任取引士"&amp;ROUNDUP(ROW($A76)/11,0),sentori,21,FALSE)),"",VLOOKUP("専任取引士"&amp;ROUNDUP(ROW($A76)/11,0),sentori,21,FALSE))</f>
        <v/>
      </c>
      <c r="Z85" s="1088"/>
      <c r="AA85" s="1088"/>
      <c r="AB85" s="1088"/>
      <c r="AC85" s="1088"/>
      <c r="AD85" s="1088"/>
      <c r="AE85" s="1088"/>
      <c r="AF85" s="1088"/>
      <c r="AG85" s="1076" t="s">
        <v>432</v>
      </c>
      <c r="AH85" s="1097"/>
      <c r="AI85" s="1075" t="s">
        <v>438</v>
      </c>
      <c r="AJ85" s="1076"/>
      <c r="AK85" s="1076"/>
      <c r="AL85" s="1076"/>
      <c r="AM85" s="1077"/>
      <c r="AN85" s="1101" t="str">
        <f>IF(ISBLANK(VLOOKUP("専任取引士"&amp;ROUNDUP(ROW($A76)/11,0),sentori,22,FALSE)),"",TEXT(VLOOKUP("専任取引士"&amp;ROUNDUP(ROW($A76)/11,0),sentori,22,FALSE),"ggg"))</f>
        <v/>
      </c>
      <c r="AO85" s="1093"/>
      <c r="AP85" s="1093"/>
      <c r="AQ85" s="1088" t="str">
        <f>IF(ISBLANK(VLOOKUP("専任取引士"&amp;ROUNDUP(ROW($A76)/11,0),sentori,22,FALSE)),"",TEXT(VLOOKUP("専任取引士"&amp;ROUNDUP(ROW($A76)/11,0),sentori,22,FALSE),"e"))</f>
        <v/>
      </c>
      <c r="AR85" s="1088"/>
      <c r="AS85" s="1076" t="s">
        <v>197</v>
      </c>
      <c r="AT85" s="1076"/>
      <c r="AU85" s="1088" t="str">
        <f>IF(ISBLANK(VLOOKUP("専任取引士"&amp;ROUNDUP(ROW($A76)/11,0),sentori,22,FALSE)),"",MONTH(VLOOKUP("専任取引士"&amp;ROUNDUP(ROW($A76)/11,0),sentori,22,FALSE)))</f>
        <v/>
      </c>
      <c r="AV85" s="1088"/>
      <c r="AW85" s="1076" t="s">
        <v>198</v>
      </c>
      <c r="AX85" s="1076"/>
      <c r="AY85" s="1088" t="str">
        <f>IF(ISBLANK(VLOOKUP("専任取引士"&amp;ROUNDUP(ROW($A76)/11,0),sentori,22,FALSE)),"",DAY(VLOOKUP("専任取引士"&amp;ROUNDUP(ROW($A76)/11,0),sentori,22,FALSE)))</f>
        <v/>
      </c>
      <c r="AZ85" s="1088"/>
      <c r="BA85" s="1076" t="s">
        <v>199</v>
      </c>
      <c r="BB85" s="1082"/>
      <c r="DU85" s="156"/>
      <c r="DV85" s="58" t="s">
        <v>108</v>
      </c>
      <c r="DW85" s="58" t="s">
        <v>439</v>
      </c>
      <c r="EA85" s="58" t="s">
        <v>101</v>
      </c>
    </row>
    <row r="86" spans="1:131" ht="11.25" customHeight="1">
      <c r="A86" s="1030"/>
      <c r="B86" s="1031"/>
      <c r="C86" s="1031"/>
      <c r="D86" s="1031"/>
      <c r="E86" s="1031"/>
      <c r="F86" s="1031"/>
      <c r="G86" s="1032"/>
      <c r="H86" s="386"/>
      <c r="I86" s="1015"/>
      <c r="J86" s="1015"/>
      <c r="K86" s="1015"/>
      <c r="L86" s="1015"/>
      <c r="M86" s="1085"/>
      <c r="N86" s="1087"/>
      <c r="O86" s="1094"/>
      <c r="P86" s="1094"/>
      <c r="Q86" s="1094"/>
      <c r="R86" s="1094"/>
      <c r="S86" s="1094"/>
      <c r="T86" s="1094"/>
      <c r="U86" s="1094"/>
      <c r="V86" s="1096"/>
      <c r="W86" s="988"/>
      <c r="X86" s="988"/>
      <c r="Y86" s="1089"/>
      <c r="Z86" s="1089"/>
      <c r="AA86" s="1089"/>
      <c r="AB86" s="1089"/>
      <c r="AC86" s="1089"/>
      <c r="AD86" s="1089"/>
      <c r="AE86" s="1089"/>
      <c r="AF86" s="1089"/>
      <c r="AG86" s="988"/>
      <c r="AH86" s="1098"/>
      <c r="AI86" s="1099"/>
      <c r="AJ86" s="975"/>
      <c r="AK86" s="975"/>
      <c r="AL86" s="975"/>
      <c r="AM86" s="1100"/>
      <c r="AN86" s="1102"/>
      <c r="AO86" s="1094"/>
      <c r="AP86" s="1094"/>
      <c r="AQ86" s="1089"/>
      <c r="AR86" s="1089"/>
      <c r="AS86" s="975"/>
      <c r="AT86" s="975"/>
      <c r="AU86" s="1089"/>
      <c r="AV86" s="1089"/>
      <c r="AW86" s="975"/>
      <c r="AX86" s="975"/>
      <c r="AY86" s="1089"/>
      <c r="AZ86" s="1089"/>
      <c r="BA86" s="975"/>
      <c r="BB86" s="982"/>
      <c r="DU86" s="156"/>
      <c r="DV86" s="58" t="s">
        <v>112</v>
      </c>
      <c r="DW86" s="58" t="s">
        <v>440</v>
      </c>
      <c r="EA86" s="58" t="s">
        <v>108</v>
      </c>
    </row>
    <row r="87" spans="1:131" ht="11.25" customHeight="1">
      <c r="A87" s="1024" t="s">
        <v>435</v>
      </c>
      <c r="B87" s="1025"/>
      <c r="C87" s="1025"/>
      <c r="D87" s="1025"/>
      <c r="E87" s="1025"/>
      <c r="F87" s="1025"/>
      <c r="G87" s="1026"/>
      <c r="H87" s="1033" t="s">
        <v>56</v>
      </c>
      <c r="I87" s="1034"/>
      <c r="J87" s="1034"/>
      <c r="K87" s="1034"/>
      <c r="L87" s="1034"/>
      <c r="M87" s="1035"/>
      <c r="N87" s="1039" t="str">
        <f>IF(ISBLANK(VLOOKUP("専任取引士"&amp;ROUNDUP(ROW($A87)/11,0),sentori,4,FALSE)),"",VLOOKUP("専任取引士"&amp;ROUNDUP(ROW($A87)/11,0),sentori,4,FALSE))</f>
        <v/>
      </c>
      <c r="O87" s="1040"/>
      <c r="P87" s="1040"/>
      <c r="Q87" s="1040"/>
      <c r="R87" s="1040"/>
      <c r="S87" s="1040"/>
      <c r="T87" s="1040"/>
      <c r="U87" s="1040"/>
      <c r="V87" s="1040"/>
      <c r="W87" s="1040"/>
      <c r="X87" s="1040"/>
      <c r="Y87" s="1040"/>
      <c r="Z87" s="1040"/>
      <c r="AA87" s="1040"/>
      <c r="AB87" s="1040"/>
      <c r="AC87" s="1040"/>
      <c r="AD87" s="1041"/>
      <c r="AE87" s="1043" t="s">
        <v>196</v>
      </c>
      <c r="AF87" s="1044"/>
      <c r="AG87" s="1049" t="str">
        <f>IF(ISBLANK(VLOOKUP("専任取引士"&amp;ROUNDUP(ROW($A87)/11,0),sentori,8,FALSE)),"",TEXT(VLOOKUP("専任取引士"&amp;ROUNDUP(ROW($A87)/11,0),sentori,8,FALSE),"ggg"))</f>
        <v/>
      </c>
      <c r="AH87" s="1050"/>
      <c r="AI87" s="1050"/>
      <c r="AJ87" s="1050"/>
      <c r="AK87" s="1055" t="str">
        <f>IF(ISBLANK(VLOOKUP("専任取引士"&amp;ROUNDUP(ROW($A87)/11,0),sentori,8,FALSE)),"",TEXT(VLOOKUP("専任取引士"&amp;ROUNDUP(ROW($A87)/11,0),sentori,8,FALSE),"e"))</f>
        <v/>
      </c>
      <c r="AL87" s="1055"/>
      <c r="AM87" s="1055"/>
      <c r="AN87" s="1055"/>
      <c r="AO87" s="1000" t="s">
        <v>197</v>
      </c>
      <c r="AP87" s="1000"/>
      <c r="AQ87" s="1055" t="str">
        <f>IF(ISBLANK(VLOOKUP("専任取引士"&amp;ROUNDUP(ROW($A87)/11,0),sentori,8,FALSE)),"",MONTH(VLOOKUP("専任取引士"&amp;ROUNDUP(ROW($A87)/11,0),sentori,8,FALSE)))</f>
        <v/>
      </c>
      <c r="AR87" s="1055"/>
      <c r="AS87" s="1000" t="s">
        <v>198</v>
      </c>
      <c r="AT87" s="1001"/>
      <c r="AU87" s="1055" t="str">
        <f>IF(ISBLANK(VLOOKUP("専任取引士"&amp;ROUNDUP(ROW($A87)/11,0),sentori,8,FALSE)),"",DAY(VLOOKUP("専任取引士"&amp;ROUNDUP(ROW($A87)/11,0),sentori,8,FALSE)))</f>
        <v/>
      </c>
      <c r="AV87" s="1055"/>
      <c r="AW87" s="1000" t="s">
        <v>199</v>
      </c>
      <c r="AX87" s="1000"/>
      <c r="AY87" s="1060" t="s">
        <v>200</v>
      </c>
      <c r="AZ87" s="1061" t="str">
        <f>LEFT(VLOOKUP("専任取引士1",sentori,7,FALSE),1)</f>
        <v/>
      </c>
      <c r="BA87" s="1049" t="str">
        <f>LEFT(VLOOKUP("専任取引士"&amp;ROUNDUP(ROW($A87)/11,0),sentori,7,FALSE),1)</f>
        <v/>
      </c>
      <c r="BB87" s="1066"/>
      <c r="DU87" s="156"/>
      <c r="DV87" s="58" t="s">
        <v>117</v>
      </c>
      <c r="DW87" s="58" t="s">
        <v>441</v>
      </c>
      <c r="EA87" s="58" t="s">
        <v>112</v>
      </c>
    </row>
    <row r="88" spans="1:131" ht="11.25" customHeight="1">
      <c r="A88" s="1027"/>
      <c r="B88" s="1028"/>
      <c r="C88" s="1028"/>
      <c r="D88" s="1028"/>
      <c r="E88" s="1028"/>
      <c r="F88" s="1028"/>
      <c r="G88" s="1029"/>
      <c r="H88" s="1036"/>
      <c r="I88" s="1037"/>
      <c r="J88" s="1037"/>
      <c r="K88" s="1037"/>
      <c r="L88" s="1037"/>
      <c r="M88" s="1038"/>
      <c r="N88" s="1042"/>
      <c r="O88" s="538"/>
      <c r="P88" s="538"/>
      <c r="Q88" s="538"/>
      <c r="R88" s="538"/>
      <c r="S88" s="538"/>
      <c r="T88" s="538"/>
      <c r="U88" s="538"/>
      <c r="V88" s="538"/>
      <c r="W88" s="538"/>
      <c r="X88" s="538"/>
      <c r="Y88" s="538"/>
      <c r="Z88" s="538"/>
      <c r="AA88" s="538"/>
      <c r="AB88" s="538"/>
      <c r="AC88" s="538"/>
      <c r="AD88" s="539"/>
      <c r="AE88" s="1045"/>
      <c r="AF88" s="1046"/>
      <c r="AG88" s="1051"/>
      <c r="AH88" s="1052"/>
      <c r="AI88" s="1052"/>
      <c r="AJ88" s="1052"/>
      <c r="AK88" s="1056"/>
      <c r="AL88" s="1056"/>
      <c r="AM88" s="1056"/>
      <c r="AN88" s="1056"/>
      <c r="AO88" s="660"/>
      <c r="AP88" s="660"/>
      <c r="AQ88" s="1056"/>
      <c r="AR88" s="1056"/>
      <c r="AS88" s="638"/>
      <c r="AT88" s="638"/>
      <c r="AU88" s="1056"/>
      <c r="AV88" s="1056"/>
      <c r="AW88" s="660"/>
      <c r="AX88" s="660"/>
      <c r="AY88" s="1062"/>
      <c r="AZ88" s="1063"/>
      <c r="BA88" s="1051"/>
      <c r="BB88" s="1067"/>
      <c r="DU88" s="156"/>
      <c r="DV88" s="58" t="s">
        <v>120</v>
      </c>
      <c r="DW88" s="58" t="s">
        <v>442</v>
      </c>
      <c r="EA88" s="58" t="s">
        <v>117</v>
      </c>
    </row>
    <row r="89" spans="1:131" ht="11.25" customHeight="1">
      <c r="A89" s="1027"/>
      <c r="B89" s="1028"/>
      <c r="C89" s="1028"/>
      <c r="D89" s="1028"/>
      <c r="E89" s="1028"/>
      <c r="F89" s="1028"/>
      <c r="G89" s="1029"/>
      <c r="H89" s="397" t="s">
        <v>114</v>
      </c>
      <c r="I89" s="1090"/>
      <c r="J89" s="1090"/>
      <c r="K89" s="1090"/>
      <c r="L89" s="1090"/>
      <c r="M89" s="1091"/>
      <c r="N89" s="1071" t="str">
        <f>IF(ISBLANK(VLOOKUP("専任取引士"&amp;ROUNDUP(ROW($A87)/11,0),sentori,3,FALSE)),"",VLOOKUP("専任取引士"&amp;ROUNDUP(ROW($A87)/11,0),sentori,3,FALSE))</f>
        <v/>
      </c>
      <c r="O89" s="1072"/>
      <c r="P89" s="1072"/>
      <c r="Q89" s="1072"/>
      <c r="R89" s="1072"/>
      <c r="S89" s="1072"/>
      <c r="T89" s="1072"/>
      <c r="U89" s="1072"/>
      <c r="V89" s="1072"/>
      <c r="W89" s="1072"/>
      <c r="X89" s="1072"/>
      <c r="Y89" s="1072"/>
      <c r="Z89" s="1072"/>
      <c r="AA89" s="1072"/>
      <c r="AB89" s="1072"/>
      <c r="AC89" s="1072"/>
      <c r="AD89" s="1073"/>
      <c r="AE89" s="1047"/>
      <c r="AF89" s="1048"/>
      <c r="AG89" s="1053"/>
      <c r="AH89" s="1054"/>
      <c r="AI89" s="1054"/>
      <c r="AJ89" s="1054"/>
      <c r="AK89" s="1057"/>
      <c r="AL89" s="1057"/>
      <c r="AM89" s="1057"/>
      <c r="AN89" s="1057"/>
      <c r="AO89" s="1058"/>
      <c r="AP89" s="1058"/>
      <c r="AQ89" s="1057"/>
      <c r="AR89" s="1057"/>
      <c r="AS89" s="1059"/>
      <c r="AT89" s="1059"/>
      <c r="AU89" s="1057"/>
      <c r="AV89" s="1057"/>
      <c r="AW89" s="1058"/>
      <c r="AX89" s="1058"/>
      <c r="AY89" s="1062"/>
      <c r="AZ89" s="1063"/>
      <c r="BA89" s="1051"/>
      <c r="BB89" s="1067"/>
      <c r="DU89" s="156"/>
      <c r="DV89" s="58" t="s">
        <v>123</v>
      </c>
      <c r="DW89" s="58" t="s">
        <v>443</v>
      </c>
      <c r="EA89" s="58" t="s">
        <v>120</v>
      </c>
    </row>
    <row r="90" spans="1:131" ht="11.25" customHeight="1">
      <c r="A90" s="1027"/>
      <c r="B90" s="1028"/>
      <c r="C90" s="1028"/>
      <c r="D90" s="1028"/>
      <c r="E90" s="1028"/>
      <c r="F90" s="1028"/>
      <c r="G90" s="1029"/>
      <c r="H90" s="1092"/>
      <c r="I90" s="1090"/>
      <c r="J90" s="1090"/>
      <c r="K90" s="1090"/>
      <c r="L90" s="1090"/>
      <c r="M90" s="1091"/>
      <c r="N90" s="1074"/>
      <c r="O90" s="536"/>
      <c r="P90" s="536"/>
      <c r="Q90" s="536"/>
      <c r="R90" s="536"/>
      <c r="S90" s="536"/>
      <c r="T90" s="536"/>
      <c r="U90" s="536"/>
      <c r="V90" s="536"/>
      <c r="W90" s="536"/>
      <c r="X90" s="536"/>
      <c r="Y90" s="536"/>
      <c r="Z90" s="536"/>
      <c r="AA90" s="536"/>
      <c r="AB90" s="536"/>
      <c r="AC90" s="536"/>
      <c r="AD90" s="537"/>
      <c r="AE90" s="1075" t="s">
        <v>210</v>
      </c>
      <c r="AF90" s="1076"/>
      <c r="AG90" s="1077"/>
      <c r="AH90" s="1112" t="str">
        <f>VLOOKUP("専任取引士"&amp;ROUNDUP(ROW($A87)/11,0),sentori,19,FALSE)&amp;""</f>
        <v/>
      </c>
      <c r="AI90" s="1088"/>
      <c r="AJ90" s="1088"/>
      <c r="AK90" s="1088"/>
      <c r="AL90" s="1088"/>
      <c r="AM90" s="1088"/>
      <c r="AN90" s="1088"/>
      <c r="AO90" s="1088"/>
      <c r="AP90" s="1088"/>
      <c r="AQ90" s="1088"/>
      <c r="AR90" s="1088"/>
      <c r="AS90" s="1088"/>
      <c r="AT90" s="1088"/>
      <c r="AU90" s="1088"/>
      <c r="AV90" s="1088"/>
      <c r="AW90" s="1088"/>
      <c r="AX90" s="1113"/>
      <c r="AY90" s="1062"/>
      <c r="AZ90" s="1063"/>
      <c r="BA90" s="1051"/>
      <c r="BB90" s="1067"/>
      <c r="DU90" s="156"/>
      <c r="DV90" s="58" t="s">
        <v>129</v>
      </c>
      <c r="DW90" s="58" t="s">
        <v>444</v>
      </c>
      <c r="EA90" s="58" t="s">
        <v>123</v>
      </c>
    </row>
    <row r="91" spans="1:131" ht="11.25" customHeight="1">
      <c r="A91" s="1027"/>
      <c r="B91" s="1028"/>
      <c r="C91" s="1028"/>
      <c r="D91" s="1028"/>
      <c r="E91" s="1028"/>
      <c r="F91" s="1028"/>
      <c r="G91" s="1029"/>
      <c r="H91" s="1092"/>
      <c r="I91" s="1090"/>
      <c r="J91" s="1090"/>
      <c r="K91" s="1090"/>
      <c r="L91" s="1090"/>
      <c r="M91" s="1091"/>
      <c r="N91" s="1042"/>
      <c r="O91" s="538"/>
      <c r="P91" s="538"/>
      <c r="Q91" s="538"/>
      <c r="R91" s="538"/>
      <c r="S91" s="538"/>
      <c r="T91" s="538"/>
      <c r="U91" s="538"/>
      <c r="V91" s="538"/>
      <c r="W91" s="538"/>
      <c r="X91" s="538"/>
      <c r="Y91" s="538"/>
      <c r="Z91" s="538"/>
      <c r="AA91" s="538"/>
      <c r="AB91" s="538"/>
      <c r="AC91" s="538"/>
      <c r="AD91" s="539"/>
      <c r="AE91" s="1078"/>
      <c r="AF91" s="1058"/>
      <c r="AG91" s="1079"/>
      <c r="AH91" s="1114"/>
      <c r="AI91" s="1057"/>
      <c r="AJ91" s="1057"/>
      <c r="AK91" s="1057"/>
      <c r="AL91" s="1057"/>
      <c r="AM91" s="1057"/>
      <c r="AN91" s="1057"/>
      <c r="AO91" s="1057"/>
      <c r="AP91" s="1057"/>
      <c r="AQ91" s="1057"/>
      <c r="AR91" s="1057"/>
      <c r="AS91" s="1057"/>
      <c r="AT91" s="1057"/>
      <c r="AU91" s="1057"/>
      <c r="AV91" s="1057"/>
      <c r="AW91" s="1057"/>
      <c r="AX91" s="1115"/>
      <c r="AY91" s="1064"/>
      <c r="AZ91" s="1065"/>
      <c r="BA91" s="1053"/>
      <c r="BB91" s="1068"/>
      <c r="DU91" s="156"/>
      <c r="DV91" s="58" t="s">
        <v>134</v>
      </c>
      <c r="DW91" s="58" t="s">
        <v>445</v>
      </c>
      <c r="EA91" s="58" t="s">
        <v>129</v>
      </c>
    </row>
    <row r="92" spans="1:131" ht="11.25" customHeight="1">
      <c r="A92" s="1027"/>
      <c r="B92" s="1028"/>
      <c r="C92" s="1028"/>
      <c r="D92" s="1028"/>
      <c r="E92" s="1028"/>
      <c r="F92" s="1028"/>
      <c r="G92" s="1029"/>
      <c r="H92" s="397" t="s">
        <v>131</v>
      </c>
      <c r="I92" s="1090"/>
      <c r="J92" s="1090"/>
      <c r="K92" s="1090"/>
      <c r="L92" s="1090"/>
      <c r="M92" s="1091"/>
      <c r="N92" s="1080" t="s">
        <v>436</v>
      </c>
      <c r="O92" s="1081"/>
      <c r="P92" s="1111" t="str">
        <f>VLOOKUP("専任取引士"&amp;ROUNDUP(ROW($A87)/11,0),sentori,12,FALSE)&amp;""</f>
        <v/>
      </c>
      <c r="Q92" s="1111"/>
      <c r="R92" s="1111"/>
      <c r="S92" s="1111"/>
      <c r="T92" s="1111"/>
      <c r="U92" s="1111"/>
      <c r="V92" s="1111"/>
      <c r="W92" s="1111"/>
      <c r="X92" s="1111"/>
      <c r="Y92" s="1111"/>
      <c r="Z92" s="1076"/>
      <c r="AA92" s="1076"/>
      <c r="AB92" s="1076"/>
      <c r="AC92" s="1076"/>
      <c r="AD92" s="1076"/>
      <c r="AE92" s="1076"/>
      <c r="AF92" s="1076"/>
      <c r="AG92" s="1076"/>
      <c r="AH92" s="1076"/>
      <c r="AI92" s="1076"/>
      <c r="AJ92" s="1076"/>
      <c r="AK92" s="1076"/>
      <c r="AL92" s="1076"/>
      <c r="AM92" s="1076"/>
      <c r="AN92" s="1076"/>
      <c r="AO92" s="1076"/>
      <c r="AP92" s="1076"/>
      <c r="AQ92" s="1076"/>
      <c r="AR92" s="1076"/>
      <c r="AS92" s="1076"/>
      <c r="AT92" s="1076"/>
      <c r="AU92" s="1076"/>
      <c r="AV92" s="1076"/>
      <c r="AW92" s="1076"/>
      <c r="AX92" s="1076"/>
      <c r="AY92" s="1076"/>
      <c r="AZ92" s="1076"/>
      <c r="BA92" s="1076"/>
      <c r="BB92" s="1082"/>
      <c r="DU92" s="157"/>
      <c r="DV92" s="58" t="s">
        <v>137</v>
      </c>
      <c r="DW92" s="58" t="s">
        <v>446</v>
      </c>
      <c r="EA92" s="58" t="s">
        <v>134</v>
      </c>
    </row>
    <row r="93" spans="1:131" ht="11.25" customHeight="1">
      <c r="A93" s="1027"/>
      <c r="B93" s="1028"/>
      <c r="C93" s="1028"/>
      <c r="D93" s="1028"/>
      <c r="E93" s="1028"/>
      <c r="F93" s="1028"/>
      <c r="G93" s="1029"/>
      <c r="H93" s="1092"/>
      <c r="I93" s="1090"/>
      <c r="J93" s="1090"/>
      <c r="K93" s="1090"/>
      <c r="L93" s="1090"/>
      <c r="M93" s="1091"/>
      <c r="N93" s="1074" t="str">
        <f>VLOOKUP("専任取引士"&amp;ROUNDUP(ROW($A87)/11,0),sentori,13,FALSE)&amp;VLOOKUP("専任取引士"&amp;ROUNDUP(ROW($A87)/11,0),sentori,14,FALSE)&amp;VLOOKUP("専任取引士"&amp;ROUNDUP(ROW($A87)/11,0),sentori,15,FALSE)&amp;VLOOKUP("専任取引士"&amp;ROUNDUP(ROW($A87)/11,0),sentori,16,FALSE)&amp;"　"&amp;VLOOKUP("専任取引士"&amp;ROUNDUP(ROW($A87)/11,0),sentori,17,FALSE)</f>
        <v>　</v>
      </c>
      <c r="O93" s="536"/>
      <c r="P93" s="536"/>
      <c r="Q93" s="536"/>
      <c r="R93" s="536"/>
      <c r="S93" s="536"/>
      <c r="T93" s="536"/>
      <c r="U93" s="536"/>
      <c r="V93" s="536"/>
      <c r="W93" s="536"/>
      <c r="X93" s="536"/>
      <c r="Y93" s="536"/>
      <c r="Z93" s="536"/>
      <c r="AA93" s="536"/>
      <c r="AB93" s="536"/>
      <c r="AC93" s="536"/>
      <c r="AD93" s="536"/>
      <c r="AE93" s="536"/>
      <c r="AF93" s="536"/>
      <c r="AG93" s="536"/>
      <c r="AH93" s="536"/>
      <c r="AI93" s="536"/>
      <c r="AJ93" s="536"/>
      <c r="AK93" s="536"/>
      <c r="AL93" s="536"/>
      <c r="AM93" s="536"/>
      <c r="AN93" s="536"/>
      <c r="AO93" s="536"/>
      <c r="AP93" s="536"/>
      <c r="AQ93" s="536"/>
      <c r="AR93" s="536"/>
      <c r="AS93" s="536"/>
      <c r="AT93" s="536"/>
      <c r="AU93" s="536"/>
      <c r="AV93" s="536"/>
      <c r="AW93" s="536"/>
      <c r="AX93" s="536"/>
      <c r="AY93" s="536"/>
      <c r="AZ93" s="536"/>
      <c r="BA93" s="536"/>
      <c r="BB93" s="1083"/>
      <c r="DU93" s="157"/>
      <c r="DV93" s="58" t="s">
        <v>139</v>
      </c>
      <c r="DW93" s="58" t="s">
        <v>447</v>
      </c>
      <c r="EA93" s="58" t="s">
        <v>137</v>
      </c>
    </row>
    <row r="94" spans="1:131" ht="11.25" customHeight="1">
      <c r="A94" s="1027"/>
      <c r="B94" s="1028"/>
      <c r="C94" s="1028"/>
      <c r="D94" s="1028"/>
      <c r="E94" s="1028"/>
      <c r="F94" s="1028"/>
      <c r="G94" s="1029"/>
      <c r="H94" s="1103"/>
      <c r="I94" s="368"/>
      <c r="J94" s="368"/>
      <c r="K94" s="368"/>
      <c r="L94" s="368"/>
      <c r="M94" s="1069"/>
      <c r="N94" s="1074"/>
      <c r="O94" s="536"/>
      <c r="P94" s="536"/>
      <c r="Q94" s="536"/>
      <c r="R94" s="536"/>
      <c r="S94" s="536"/>
      <c r="T94" s="536"/>
      <c r="U94" s="536"/>
      <c r="V94" s="536"/>
      <c r="W94" s="536"/>
      <c r="X94" s="536"/>
      <c r="Y94" s="536"/>
      <c r="Z94" s="536"/>
      <c r="AA94" s="536"/>
      <c r="AB94" s="536"/>
      <c r="AC94" s="536"/>
      <c r="AD94" s="536"/>
      <c r="AE94" s="536"/>
      <c r="AF94" s="536"/>
      <c r="AG94" s="536"/>
      <c r="AH94" s="536"/>
      <c r="AI94" s="536"/>
      <c r="AJ94" s="536"/>
      <c r="AK94" s="536"/>
      <c r="AL94" s="536"/>
      <c r="AM94" s="536"/>
      <c r="AN94" s="536"/>
      <c r="AO94" s="536"/>
      <c r="AP94" s="536"/>
      <c r="AQ94" s="536"/>
      <c r="AR94" s="536"/>
      <c r="AS94" s="536"/>
      <c r="AT94" s="536"/>
      <c r="AU94" s="536"/>
      <c r="AV94" s="536"/>
      <c r="AW94" s="536"/>
      <c r="AX94" s="536"/>
      <c r="AY94" s="536"/>
      <c r="AZ94" s="536"/>
      <c r="BA94" s="536"/>
      <c r="BB94" s="1083"/>
      <c r="DU94" s="156"/>
      <c r="DV94" s="58" t="s">
        <v>145</v>
      </c>
      <c r="DW94" s="58" t="s">
        <v>448</v>
      </c>
      <c r="EA94" s="58" t="s">
        <v>139</v>
      </c>
    </row>
    <row r="95" spans="1:131" ht="11.25" customHeight="1">
      <c r="A95" s="1027"/>
      <c r="B95" s="1028"/>
      <c r="C95" s="1028"/>
      <c r="D95" s="1028"/>
      <c r="E95" s="1028"/>
      <c r="F95" s="1028"/>
      <c r="G95" s="1029"/>
      <c r="H95" s="1092"/>
      <c r="I95" s="1090"/>
      <c r="J95" s="1090"/>
      <c r="K95" s="1090"/>
      <c r="L95" s="1090"/>
      <c r="M95" s="1091"/>
      <c r="N95" s="1042"/>
      <c r="O95" s="538"/>
      <c r="P95" s="538"/>
      <c r="Q95" s="538"/>
      <c r="R95" s="538"/>
      <c r="S95" s="538"/>
      <c r="T95" s="538"/>
      <c r="U95" s="538"/>
      <c r="V95" s="538"/>
      <c r="W95" s="538"/>
      <c r="X95" s="538"/>
      <c r="Y95" s="538"/>
      <c r="Z95" s="538"/>
      <c r="AA95" s="538"/>
      <c r="AB95" s="538"/>
      <c r="AC95" s="538"/>
      <c r="AD95" s="538"/>
      <c r="AE95" s="538"/>
      <c r="AF95" s="538"/>
      <c r="AG95" s="538"/>
      <c r="AH95" s="538"/>
      <c r="AI95" s="538"/>
      <c r="AJ95" s="538"/>
      <c r="AK95" s="538"/>
      <c r="AL95" s="538"/>
      <c r="AM95" s="538"/>
      <c r="AN95" s="538"/>
      <c r="AO95" s="538"/>
      <c r="AP95" s="538"/>
      <c r="AQ95" s="538"/>
      <c r="AR95" s="538"/>
      <c r="AS95" s="538"/>
      <c r="AT95" s="538"/>
      <c r="AU95" s="538"/>
      <c r="AV95" s="538"/>
      <c r="AW95" s="538"/>
      <c r="AX95" s="538"/>
      <c r="AY95" s="538"/>
      <c r="AZ95" s="538"/>
      <c r="BA95" s="538"/>
      <c r="BB95" s="1084"/>
      <c r="DU95" s="156"/>
      <c r="DV95" s="58" t="s">
        <v>148</v>
      </c>
      <c r="DW95" s="58" t="s">
        <v>449</v>
      </c>
      <c r="EA95" s="58" t="s">
        <v>145</v>
      </c>
    </row>
    <row r="96" spans="1:131" ht="11.25" customHeight="1">
      <c r="A96" s="1027"/>
      <c r="B96" s="1028"/>
      <c r="C96" s="1028"/>
      <c r="D96" s="1028"/>
      <c r="E96" s="1028"/>
      <c r="F96" s="1028"/>
      <c r="G96" s="1029"/>
      <c r="H96" s="424" t="s">
        <v>227</v>
      </c>
      <c r="I96" s="334"/>
      <c r="J96" s="334"/>
      <c r="K96" s="334"/>
      <c r="L96" s="334"/>
      <c r="M96" s="450"/>
      <c r="N96" s="1086" t="s">
        <v>429</v>
      </c>
      <c r="O96" s="1093" t="str">
        <f>IF(ISBLANK(VLOOKUP("専任取引士"&amp;ROUNDUP(ROW($A87)/11,0),sentori,20,FALSE)),"",VLOOKUP("専任取引士"&amp;ROUNDUP(ROW($A87)/11,0),sentori,20,FALSE))</f>
        <v/>
      </c>
      <c r="P96" s="1093"/>
      <c r="Q96" s="1093"/>
      <c r="R96" s="1093"/>
      <c r="S96" s="1093"/>
      <c r="T96" s="1093"/>
      <c r="U96" s="1093"/>
      <c r="V96" s="1095" t="s">
        <v>430</v>
      </c>
      <c r="W96" s="1076" t="s">
        <v>431</v>
      </c>
      <c r="X96" s="1081"/>
      <c r="Y96" s="1088" t="str">
        <f>IF(ISBLANK(VLOOKUP("専任取引士"&amp;ROUNDUP(ROW($A87)/11,0),sentori,21,FALSE)),"",VLOOKUP("専任取引士"&amp;ROUNDUP(ROW($A87)/11,0),sentori,21,FALSE))</f>
        <v/>
      </c>
      <c r="Z96" s="1088"/>
      <c r="AA96" s="1088"/>
      <c r="AB96" s="1088"/>
      <c r="AC96" s="1088"/>
      <c r="AD96" s="1088"/>
      <c r="AE96" s="1088"/>
      <c r="AF96" s="1088"/>
      <c r="AG96" s="1076" t="s">
        <v>432</v>
      </c>
      <c r="AH96" s="1097"/>
      <c r="AI96" s="1075" t="s">
        <v>438</v>
      </c>
      <c r="AJ96" s="1076"/>
      <c r="AK96" s="1076"/>
      <c r="AL96" s="1076"/>
      <c r="AM96" s="1077"/>
      <c r="AN96" s="1101" t="str">
        <f>IF(ISBLANK(VLOOKUP("専任取引士"&amp;ROUNDUP(ROW($A87)/11,0),sentori,22,FALSE)),"",TEXT(VLOOKUP("専任取引士"&amp;ROUNDUP(ROW($A87)/11,0),sentori,22,FALSE),"ggg"))</f>
        <v/>
      </c>
      <c r="AO96" s="1093"/>
      <c r="AP96" s="1093"/>
      <c r="AQ96" s="1088" t="str">
        <f>IF(ISBLANK(VLOOKUP("専任取引士"&amp;ROUNDUP(ROW($A87)/11,0),sentori,22,FALSE)),"",TEXT(VLOOKUP("専任取引士"&amp;ROUNDUP(ROW($A87)/11,0),sentori,22,FALSE),"e"))</f>
        <v/>
      </c>
      <c r="AR96" s="1088"/>
      <c r="AS96" s="1076" t="s">
        <v>197</v>
      </c>
      <c r="AT96" s="1076"/>
      <c r="AU96" s="1088" t="str">
        <f>IF(ISBLANK(VLOOKUP("専任取引士"&amp;ROUNDUP(ROW($A87)/11,0),sentori,22,FALSE)),"",MONTH(VLOOKUP("専任取引士"&amp;ROUNDUP(ROW($A87)/11,0),sentori,22,FALSE)))</f>
        <v/>
      </c>
      <c r="AV96" s="1088"/>
      <c r="AW96" s="1076" t="s">
        <v>198</v>
      </c>
      <c r="AX96" s="1076"/>
      <c r="AY96" s="1088" t="str">
        <f>IF(ISBLANK(VLOOKUP("専任取引士"&amp;ROUNDUP(ROW($A87)/11,0),sentori,22,FALSE)),"",DAY(VLOOKUP("専任取引士"&amp;ROUNDUP(ROW($A87)/11,0),sentori,22,FALSE)))</f>
        <v/>
      </c>
      <c r="AZ96" s="1088"/>
      <c r="BA96" s="1076" t="s">
        <v>199</v>
      </c>
      <c r="BB96" s="1082"/>
      <c r="DU96" s="156"/>
      <c r="DV96" s="58" t="s">
        <v>152</v>
      </c>
      <c r="DW96" s="58" t="s">
        <v>450</v>
      </c>
      <c r="EA96" s="58" t="s">
        <v>148</v>
      </c>
    </row>
    <row r="97" spans="1:131" ht="11.25" customHeight="1">
      <c r="A97" s="1030"/>
      <c r="B97" s="1031"/>
      <c r="C97" s="1031"/>
      <c r="D97" s="1031"/>
      <c r="E97" s="1031"/>
      <c r="F97" s="1031"/>
      <c r="G97" s="1032"/>
      <c r="H97" s="397"/>
      <c r="I97" s="398"/>
      <c r="J97" s="398"/>
      <c r="K97" s="398"/>
      <c r="L97" s="398"/>
      <c r="M97" s="399"/>
      <c r="N97" s="1087"/>
      <c r="O97" s="1094"/>
      <c r="P97" s="1094"/>
      <c r="Q97" s="1094"/>
      <c r="R97" s="1094"/>
      <c r="S97" s="1094"/>
      <c r="T97" s="1094"/>
      <c r="U97" s="1094"/>
      <c r="V97" s="1096"/>
      <c r="W97" s="988"/>
      <c r="X97" s="988"/>
      <c r="Y97" s="1089"/>
      <c r="Z97" s="1089"/>
      <c r="AA97" s="1089"/>
      <c r="AB97" s="1089"/>
      <c r="AC97" s="1089"/>
      <c r="AD97" s="1089"/>
      <c r="AE97" s="1089"/>
      <c r="AF97" s="1089"/>
      <c r="AG97" s="988"/>
      <c r="AH97" s="1098"/>
      <c r="AI97" s="1099"/>
      <c r="AJ97" s="975"/>
      <c r="AK97" s="975"/>
      <c r="AL97" s="975"/>
      <c r="AM97" s="1100"/>
      <c r="AN97" s="1102"/>
      <c r="AO97" s="1094"/>
      <c r="AP97" s="1094"/>
      <c r="AQ97" s="1089"/>
      <c r="AR97" s="1089"/>
      <c r="AS97" s="975"/>
      <c r="AT97" s="975"/>
      <c r="AU97" s="1089"/>
      <c r="AV97" s="1089"/>
      <c r="AW97" s="975"/>
      <c r="AX97" s="975"/>
      <c r="AY97" s="1089"/>
      <c r="AZ97" s="1089"/>
      <c r="BA97" s="975"/>
      <c r="BB97" s="982"/>
      <c r="DU97" s="156"/>
      <c r="DV97" s="58" t="s">
        <v>155</v>
      </c>
      <c r="DW97" s="58" t="s">
        <v>451</v>
      </c>
      <c r="EA97" s="58" t="s">
        <v>152</v>
      </c>
    </row>
    <row r="98" spans="1:131" ht="11.25" customHeight="1">
      <c r="A98" s="1024" t="s">
        <v>435</v>
      </c>
      <c r="B98" s="1025"/>
      <c r="C98" s="1025"/>
      <c r="D98" s="1025"/>
      <c r="E98" s="1025"/>
      <c r="F98" s="1025"/>
      <c r="G98" s="1026"/>
      <c r="H98" s="1033" t="s">
        <v>56</v>
      </c>
      <c r="I98" s="1034"/>
      <c r="J98" s="1034"/>
      <c r="K98" s="1034"/>
      <c r="L98" s="1034"/>
      <c r="M98" s="1035"/>
      <c r="N98" s="1039" t="str">
        <f>IF(ISBLANK(VLOOKUP("専任取引士"&amp;ROUNDUP(ROW($A98)/11,0),sentori,4,FALSE)),"",VLOOKUP("専任取引士"&amp;ROUNDUP(ROW($A98)/11,0),sentori,4,FALSE))</f>
        <v/>
      </c>
      <c r="O98" s="1040"/>
      <c r="P98" s="1040"/>
      <c r="Q98" s="1040"/>
      <c r="R98" s="1040"/>
      <c r="S98" s="1040"/>
      <c r="T98" s="1040"/>
      <c r="U98" s="1040"/>
      <c r="V98" s="1040"/>
      <c r="W98" s="1040"/>
      <c r="X98" s="1040"/>
      <c r="Y98" s="1040"/>
      <c r="Z98" s="1040"/>
      <c r="AA98" s="1040"/>
      <c r="AB98" s="1040"/>
      <c r="AC98" s="1040"/>
      <c r="AD98" s="1041"/>
      <c r="AE98" s="1043" t="s">
        <v>196</v>
      </c>
      <c r="AF98" s="1044"/>
      <c r="AG98" s="1049" t="str">
        <f>IF(ISBLANK(VLOOKUP("専任取引士"&amp;ROUNDUP(ROW($A98)/11,0),sentori,8,FALSE)),"",TEXT(VLOOKUP("専任取引士"&amp;ROUNDUP(ROW($A98)/11,0),sentori,8,FALSE),"ggg"))</f>
        <v/>
      </c>
      <c r="AH98" s="1050"/>
      <c r="AI98" s="1050"/>
      <c r="AJ98" s="1050"/>
      <c r="AK98" s="1055" t="str">
        <f>IF(ISBLANK(VLOOKUP("専任取引士"&amp;ROUNDUP(ROW($A98)/11,0),sentori,8,FALSE)),"",TEXT(VLOOKUP("専任取引士"&amp;ROUNDUP(ROW($A98)/11,0),sentori,8,FALSE),"e"))</f>
        <v/>
      </c>
      <c r="AL98" s="1055"/>
      <c r="AM98" s="1055"/>
      <c r="AN98" s="1055"/>
      <c r="AO98" s="1000" t="s">
        <v>197</v>
      </c>
      <c r="AP98" s="1000"/>
      <c r="AQ98" s="1055" t="str">
        <f>IF(ISBLANK(VLOOKUP("専任取引士"&amp;ROUNDUP(ROW($A98)/11,0),sentori,8,FALSE)),"",MONTH(VLOOKUP("専任取引士"&amp;ROUNDUP(ROW($A98)/11,0),sentori,8,FALSE)))</f>
        <v/>
      </c>
      <c r="AR98" s="1055"/>
      <c r="AS98" s="1000" t="s">
        <v>198</v>
      </c>
      <c r="AT98" s="1001"/>
      <c r="AU98" s="1055" t="str">
        <f>IF(ISBLANK(VLOOKUP("専任取引士"&amp;ROUNDUP(ROW($A98)/11,0),sentori,8,FALSE)),"",DAY(VLOOKUP("専任取引士"&amp;ROUNDUP(ROW($A98)/11,0),sentori,8,FALSE)))</f>
        <v/>
      </c>
      <c r="AV98" s="1055"/>
      <c r="AW98" s="1000" t="s">
        <v>199</v>
      </c>
      <c r="AX98" s="1000"/>
      <c r="AY98" s="1060" t="s">
        <v>200</v>
      </c>
      <c r="AZ98" s="1061" t="str">
        <f>LEFT(VLOOKUP("専任取引士1",sentori,7,FALSE),1)</f>
        <v/>
      </c>
      <c r="BA98" s="1049" t="str">
        <f>LEFT(VLOOKUP("専任取引士"&amp;ROUNDUP(ROW($A98)/11,0),sentori,7,FALSE),1)</f>
        <v/>
      </c>
      <c r="BB98" s="1066"/>
      <c r="DU98" s="156"/>
      <c r="DV98" s="58" t="s">
        <v>163</v>
      </c>
      <c r="DW98" s="58" t="s">
        <v>452</v>
      </c>
      <c r="EA98" s="58" t="s">
        <v>155</v>
      </c>
    </row>
    <row r="99" spans="1:131" ht="11.25" customHeight="1">
      <c r="A99" s="1027"/>
      <c r="B99" s="1028"/>
      <c r="C99" s="1028"/>
      <c r="D99" s="1028"/>
      <c r="E99" s="1028"/>
      <c r="F99" s="1028"/>
      <c r="G99" s="1029"/>
      <c r="H99" s="1036"/>
      <c r="I99" s="1037"/>
      <c r="J99" s="1037"/>
      <c r="K99" s="1037"/>
      <c r="L99" s="1037"/>
      <c r="M99" s="1038"/>
      <c r="N99" s="1042"/>
      <c r="O99" s="538"/>
      <c r="P99" s="538"/>
      <c r="Q99" s="538"/>
      <c r="R99" s="538"/>
      <c r="S99" s="538"/>
      <c r="T99" s="538"/>
      <c r="U99" s="538"/>
      <c r="V99" s="538"/>
      <c r="W99" s="538"/>
      <c r="X99" s="538"/>
      <c r="Y99" s="538"/>
      <c r="Z99" s="538"/>
      <c r="AA99" s="538"/>
      <c r="AB99" s="538"/>
      <c r="AC99" s="538"/>
      <c r="AD99" s="539"/>
      <c r="AE99" s="1045"/>
      <c r="AF99" s="1046"/>
      <c r="AG99" s="1051"/>
      <c r="AH99" s="1052"/>
      <c r="AI99" s="1052"/>
      <c r="AJ99" s="1052"/>
      <c r="AK99" s="1056"/>
      <c r="AL99" s="1056"/>
      <c r="AM99" s="1056"/>
      <c r="AN99" s="1056"/>
      <c r="AO99" s="660"/>
      <c r="AP99" s="660"/>
      <c r="AQ99" s="1056"/>
      <c r="AR99" s="1056"/>
      <c r="AS99" s="638"/>
      <c r="AT99" s="638"/>
      <c r="AU99" s="1056"/>
      <c r="AV99" s="1056"/>
      <c r="AW99" s="660"/>
      <c r="AX99" s="660"/>
      <c r="AY99" s="1062"/>
      <c r="AZ99" s="1063"/>
      <c r="BA99" s="1051"/>
      <c r="BB99" s="1067"/>
      <c r="DU99" s="156"/>
      <c r="DV99" s="58" t="s">
        <v>166</v>
      </c>
      <c r="DW99" s="58" t="s">
        <v>453</v>
      </c>
      <c r="EA99" s="58" t="s">
        <v>163</v>
      </c>
    </row>
    <row r="100" spans="1:131" ht="11.25" customHeight="1">
      <c r="A100" s="1027"/>
      <c r="B100" s="1028"/>
      <c r="C100" s="1028"/>
      <c r="D100" s="1028"/>
      <c r="E100" s="1028"/>
      <c r="F100" s="1028"/>
      <c r="G100" s="1029"/>
      <c r="H100" s="397" t="s">
        <v>114</v>
      </c>
      <c r="I100" s="1090"/>
      <c r="J100" s="1090"/>
      <c r="K100" s="1090"/>
      <c r="L100" s="1090"/>
      <c r="M100" s="1091"/>
      <c r="N100" s="1071" t="str">
        <f>IF(ISBLANK(VLOOKUP("専任取引士"&amp;ROUNDUP(ROW($A98)/11,0),sentori,3,FALSE)),"",VLOOKUP("専任取引士"&amp;ROUNDUP(ROW($A98)/11,0),sentori,3,FALSE))</f>
        <v/>
      </c>
      <c r="O100" s="1072"/>
      <c r="P100" s="1072"/>
      <c r="Q100" s="1072"/>
      <c r="R100" s="1072"/>
      <c r="S100" s="1072"/>
      <c r="T100" s="1072"/>
      <c r="U100" s="1072"/>
      <c r="V100" s="1072"/>
      <c r="W100" s="1072"/>
      <c r="X100" s="1072"/>
      <c r="Y100" s="1072"/>
      <c r="Z100" s="1072"/>
      <c r="AA100" s="1072"/>
      <c r="AB100" s="1072"/>
      <c r="AC100" s="1072"/>
      <c r="AD100" s="1073"/>
      <c r="AE100" s="1047"/>
      <c r="AF100" s="1048"/>
      <c r="AG100" s="1053"/>
      <c r="AH100" s="1054"/>
      <c r="AI100" s="1054"/>
      <c r="AJ100" s="1054"/>
      <c r="AK100" s="1057"/>
      <c r="AL100" s="1057"/>
      <c r="AM100" s="1057"/>
      <c r="AN100" s="1057"/>
      <c r="AO100" s="1058"/>
      <c r="AP100" s="1058"/>
      <c r="AQ100" s="1057"/>
      <c r="AR100" s="1057"/>
      <c r="AS100" s="1059"/>
      <c r="AT100" s="1059"/>
      <c r="AU100" s="1057"/>
      <c r="AV100" s="1057"/>
      <c r="AW100" s="1058"/>
      <c r="AX100" s="1058"/>
      <c r="AY100" s="1062"/>
      <c r="AZ100" s="1063"/>
      <c r="BA100" s="1051"/>
      <c r="BB100" s="1067"/>
      <c r="DU100" s="156"/>
      <c r="DV100" s="58" t="s">
        <v>170</v>
      </c>
      <c r="DW100" s="58" t="s">
        <v>454</v>
      </c>
      <c r="EA100" s="58" t="s">
        <v>166</v>
      </c>
    </row>
    <row r="101" spans="1:131" ht="11.25" customHeight="1">
      <c r="A101" s="1027"/>
      <c r="B101" s="1028"/>
      <c r="C101" s="1028"/>
      <c r="D101" s="1028"/>
      <c r="E101" s="1028"/>
      <c r="F101" s="1028"/>
      <c r="G101" s="1029"/>
      <c r="H101" s="1092"/>
      <c r="I101" s="1090"/>
      <c r="J101" s="1090"/>
      <c r="K101" s="1090"/>
      <c r="L101" s="1090"/>
      <c r="M101" s="1091"/>
      <c r="N101" s="1074"/>
      <c r="O101" s="536"/>
      <c r="P101" s="536"/>
      <c r="Q101" s="536"/>
      <c r="R101" s="536"/>
      <c r="S101" s="536"/>
      <c r="T101" s="536"/>
      <c r="U101" s="536"/>
      <c r="V101" s="536"/>
      <c r="W101" s="536"/>
      <c r="X101" s="536"/>
      <c r="Y101" s="536"/>
      <c r="Z101" s="536"/>
      <c r="AA101" s="536"/>
      <c r="AB101" s="536"/>
      <c r="AC101" s="536"/>
      <c r="AD101" s="537"/>
      <c r="AE101" s="1075" t="s">
        <v>210</v>
      </c>
      <c r="AF101" s="1076"/>
      <c r="AG101" s="1077"/>
      <c r="AH101" s="1112" t="str">
        <f>VLOOKUP("専任取引士"&amp;ROUNDUP(ROW($A98)/11,0),sentori,19,FALSE)&amp;""</f>
        <v/>
      </c>
      <c r="AI101" s="1088"/>
      <c r="AJ101" s="1088"/>
      <c r="AK101" s="1088"/>
      <c r="AL101" s="1088"/>
      <c r="AM101" s="1088"/>
      <c r="AN101" s="1088"/>
      <c r="AO101" s="1088"/>
      <c r="AP101" s="1088"/>
      <c r="AQ101" s="1088"/>
      <c r="AR101" s="1088"/>
      <c r="AS101" s="1088"/>
      <c r="AT101" s="1088"/>
      <c r="AU101" s="1088"/>
      <c r="AV101" s="1088"/>
      <c r="AW101" s="1088"/>
      <c r="AX101" s="1113"/>
      <c r="AY101" s="1062"/>
      <c r="AZ101" s="1063"/>
      <c r="BA101" s="1051"/>
      <c r="BB101" s="1067"/>
      <c r="DU101" s="156"/>
      <c r="DV101" s="58" t="s">
        <v>173</v>
      </c>
      <c r="DW101" s="58" t="s">
        <v>455</v>
      </c>
      <c r="EA101" s="58" t="s">
        <v>170</v>
      </c>
    </row>
    <row r="102" spans="1:131" ht="11.25" customHeight="1">
      <c r="A102" s="1027"/>
      <c r="B102" s="1028"/>
      <c r="C102" s="1028"/>
      <c r="D102" s="1028"/>
      <c r="E102" s="1028"/>
      <c r="F102" s="1028"/>
      <c r="G102" s="1029"/>
      <c r="H102" s="1092"/>
      <c r="I102" s="1090"/>
      <c r="J102" s="1090"/>
      <c r="K102" s="1090"/>
      <c r="L102" s="1090"/>
      <c r="M102" s="1091"/>
      <c r="N102" s="1042"/>
      <c r="O102" s="538"/>
      <c r="P102" s="538"/>
      <c r="Q102" s="538"/>
      <c r="R102" s="538"/>
      <c r="S102" s="538"/>
      <c r="T102" s="538"/>
      <c r="U102" s="538"/>
      <c r="V102" s="538"/>
      <c r="W102" s="538"/>
      <c r="X102" s="538"/>
      <c r="Y102" s="538"/>
      <c r="Z102" s="538"/>
      <c r="AA102" s="538"/>
      <c r="AB102" s="538"/>
      <c r="AC102" s="538"/>
      <c r="AD102" s="539"/>
      <c r="AE102" s="1078"/>
      <c r="AF102" s="1058"/>
      <c r="AG102" s="1079"/>
      <c r="AH102" s="1114"/>
      <c r="AI102" s="1057"/>
      <c r="AJ102" s="1057"/>
      <c r="AK102" s="1057"/>
      <c r="AL102" s="1057"/>
      <c r="AM102" s="1057"/>
      <c r="AN102" s="1057"/>
      <c r="AO102" s="1057"/>
      <c r="AP102" s="1057"/>
      <c r="AQ102" s="1057"/>
      <c r="AR102" s="1057"/>
      <c r="AS102" s="1057"/>
      <c r="AT102" s="1057"/>
      <c r="AU102" s="1057"/>
      <c r="AV102" s="1057"/>
      <c r="AW102" s="1057"/>
      <c r="AX102" s="1115"/>
      <c r="AY102" s="1064"/>
      <c r="AZ102" s="1065"/>
      <c r="BA102" s="1053"/>
      <c r="BB102" s="1068"/>
      <c r="DU102" s="156"/>
      <c r="DV102" s="58" t="s">
        <v>176</v>
      </c>
      <c r="DW102" s="58" t="s">
        <v>456</v>
      </c>
      <c r="EA102" s="58" t="s">
        <v>173</v>
      </c>
    </row>
    <row r="103" spans="1:131" ht="11.25" customHeight="1">
      <c r="A103" s="1027"/>
      <c r="B103" s="1028"/>
      <c r="C103" s="1028"/>
      <c r="D103" s="1028"/>
      <c r="E103" s="1028"/>
      <c r="F103" s="1028"/>
      <c r="G103" s="1029"/>
      <c r="H103" s="397" t="s">
        <v>131</v>
      </c>
      <c r="I103" s="1090"/>
      <c r="J103" s="1090"/>
      <c r="K103" s="1090"/>
      <c r="L103" s="1090"/>
      <c r="M103" s="1091"/>
      <c r="N103" s="1080" t="s">
        <v>436</v>
      </c>
      <c r="O103" s="1081"/>
      <c r="P103" s="1111" t="str">
        <f>VLOOKUP("専任取引士"&amp;ROUNDUP(ROW($A98)/11,0),sentori,12,FALSE)&amp;""</f>
        <v/>
      </c>
      <c r="Q103" s="1111"/>
      <c r="R103" s="1111"/>
      <c r="S103" s="1111"/>
      <c r="T103" s="1111"/>
      <c r="U103" s="1111"/>
      <c r="V103" s="1111"/>
      <c r="W103" s="1111"/>
      <c r="X103" s="1111"/>
      <c r="Y103" s="1111"/>
      <c r="Z103" s="1076"/>
      <c r="AA103" s="1076"/>
      <c r="AB103" s="1076"/>
      <c r="AC103" s="1076"/>
      <c r="AD103" s="1076"/>
      <c r="AE103" s="1076"/>
      <c r="AF103" s="1076"/>
      <c r="AG103" s="1076"/>
      <c r="AH103" s="1076"/>
      <c r="AI103" s="1076"/>
      <c r="AJ103" s="1076"/>
      <c r="AK103" s="1076"/>
      <c r="AL103" s="1076"/>
      <c r="AM103" s="1076"/>
      <c r="AN103" s="1076"/>
      <c r="AO103" s="1076"/>
      <c r="AP103" s="1076"/>
      <c r="AQ103" s="1076"/>
      <c r="AR103" s="1076"/>
      <c r="AS103" s="1076"/>
      <c r="AT103" s="1076"/>
      <c r="AU103" s="1076"/>
      <c r="AV103" s="1076"/>
      <c r="AW103" s="1076"/>
      <c r="AX103" s="1076"/>
      <c r="AY103" s="1076"/>
      <c r="AZ103" s="1076"/>
      <c r="BA103" s="1076"/>
      <c r="BB103" s="1082"/>
      <c r="DU103" s="157"/>
      <c r="DV103" s="58" t="s">
        <v>179</v>
      </c>
      <c r="DW103" s="58" t="s">
        <v>457</v>
      </c>
      <c r="EA103" s="58" t="s">
        <v>176</v>
      </c>
    </row>
    <row r="104" spans="1:131" ht="11.25" customHeight="1">
      <c r="A104" s="1027"/>
      <c r="B104" s="1028"/>
      <c r="C104" s="1028"/>
      <c r="D104" s="1028"/>
      <c r="E104" s="1028"/>
      <c r="F104" s="1028"/>
      <c r="G104" s="1029"/>
      <c r="H104" s="1092"/>
      <c r="I104" s="1090"/>
      <c r="J104" s="1090"/>
      <c r="K104" s="1090"/>
      <c r="L104" s="1090"/>
      <c r="M104" s="1091"/>
      <c r="N104" s="1074" t="str">
        <f>VLOOKUP("専任取引士"&amp;ROUNDUP(ROW($A98)/11,0),sentori,13,FALSE)&amp;VLOOKUP("専任取引士"&amp;ROUNDUP(ROW($A98)/11,0),sentori,14,FALSE)&amp;VLOOKUP("専任取引士"&amp;ROUNDUP(ROW($A98)/11,0),sentori,15,FALSE)&amp;VLOOKUP("専任取引士"&amp;ROUNDUP(ROW($A98)/11,0),sentori,16,FALSE)&amp;"　"&amp;VLOOKUP("専任取引士"&amp;ROUNDUP(ROW($A98)/11,0),sentori,17,FALSE)</f>
        <v>　</v>
      </c>
      <c r="O104" s="536"/>
      <c r="P104" s="536"/>
      <c r="Q104" s="536"/>
      <c r="R104" s="536"/>
      <c r="S104" s="536"/>
      <c r="T104" s="536"/>
      <c r="U104" s="536"/>
      <c r="V104" s="536"/>
      <c r="W104" s="536"/>
      <c r="X104" s="536"/>
      <c r="Y104" s="536"/>
      <c r="Z104" s="536"/>
      <c r="AA104" s="536"/>
      <c r="AB104" s="536"/>
      <c r="AC104" s="536"/>
      <c r="AD104" s="536"/>
      <c r="AE104" s="536"/>
      <c r="AF104" s="536"/>
      <c r="AG104" s="536"/>
      <c r="AH104" s="536"/>
      <c r="AI104" s="536"/>
      <c r="AJ104" s="536"/>
      <c r="AK104" s="536"/>
      <c r="AL104" s="536"/>
      <c r="AM104" s="536"/>
      <c r="AN104" s="536"/>
      <c r="AO104" s="536"/>
      <c r="AP104" s="536"/>
      <c r="AQ104" s="536"/>
      <c r="AR104" s="536"/>
      <c r="AS104" s="536"/>
      <c r="AT104" s="536"/>
      <c r="AU104" s="536"/>
      <c r="AV104" s="536"/>
      <c r="AW104" s="536"/>
      <c r="AX104" s="536"/>
      <c r="AY104" s="536"/>
      <c r="AZ104" s="536"/>
      <c r="BA104" s="536"/>
      <c r="BB104" s="1083"/>
      <c r="DU104" s="157"/>
      <c r="DV104" s="58" t="s">
        <v>182</v>
      </c>
      <c r="DW104" s="58" t="s">
        <v>458</v>
      </c>
      <c r="EA104" s="58" t="s">
        <v>179</v>
      </c>
    </row>
    <row r="105" spans="1:131" ht="11.25" customHeight="1">
      <c r="A105" s="1027"/>
      <c r="B105" s="1028"/>
      <c r="C105" s="1028"/>
      <c r="D105" s="1028"/>
      <c r="E105" s="1028"/>
      <c r="F105" s="1028"/>
      <c r="G105" s="1029"/>
      <c r="H105" s="1103"/>
      <c r="I105" s="368"/>
      <c r="J105" s="368"/>
      <c r="K105" s="368"/>
      <c r="L105" s="368"/>
      <c r="M105" s="1069"/>
      <c r="N105" s="1074"/>
      <c r="O105" s="536"/>
      <c r="P105" s="536"/>
      <c r="Q105" s="536"/>
      <c r="R105" s="536"/>
      <c r="S105" s="536"/>
      <c r="T105" s="536"/>
      <c r="U105" s="536"/>
      <c r="V105" s="536"/>
      <c r="W105" s="536"/>
      <c r="X105" s="536"/>
      <c r="Y105" s="536"/>
      <c r="Z105" s="536"/>
      <c r="AA105" s="536"/>
      <c r="AB105" s="536"/>
      <c r="AC105" s="536"/>
      <c r="AD105" s="536"/>
      <c r="AE105" s="536"/>
      <c r="AF105" s="536"/>
      <c r="AG105" s="536"/>
      <c r="AH105" s="536"/>
      <c r="AI105" s="536"/>
      <c r="AJ105" s="536"/>
      <c r="AK105" s="536"/>
      <c r="AL105" s="536"/>
      <c r="AM105" s="536"/>
      <c r="AN105" s="536"/>
      <c r="AO105" s="536"/>
      <c r="AP105" s="536"/>
      <c r="AQ105" s="536"/>
      <c r="AR105" s="536"/>
      <c r="AS105" s="536"/>
      <c r="AT105" s="536"/>
      <c r="AU105" s="536"/>
      <c r="AV105" s="536"/>
      <c r="AW105" s="536"/>
      <c r="AX105" s="536"/>
      <c r="AY105" s="536"/>
      <c r="AZ105" s="536"/>
      <c r="BA105" s="536"/>
      <c r="BB105" s="1083"/>
      <c r="DU105" s="156"/>
      <c r="DV105" s="58" t="s">
        <v>185</v>
      </c>
      <c r="DW105" s="58" t="s">
        <v>459</v>
      </c>
      <c r="EA105" s="58" t="s">
        <v>182</v>
      </c>
    </row>
    <row r="106" spans="1:131" ht="11.25" customHeight="1">
      <c r="A106" s="1027"/>
      <c r="B106" s="1028"/>
      <c r="C106" s="1028"/>
      <c r="D106" s="1028"/>
      <c r="E106" s="1028"/>
      <c r="F106" s="1028"/>
      <c r="G106" s="1029"/>
      <c r="H106" s="1092"/>
      <c r="I106" s="1090"/>
      <c r="J106" s="1090"/>
      <c r="K106" s="1090"/>
      <c r="L106" s="1090"/>
      <c r="M106" s="1091"/>
      <c r="N106" s="1042"/>
      <c r="O106" s="538"/>
      <c r="P106" s="538"/>
      <c r="Q106" s="538"/>
      <c r="R106" s="538"/>
      <c r="S106" s="538"/>
      <c r="T106" s="538"/>
      <c r="U106" s="538"/>
      <c r="V106" s="538"/>
      <c r="W106" s="538"/>
      <c r="X106" s="538"/>
      <c r="Y106" s="538"/>
      <c r="Z106" s="538"/>
      <c r="AA106" s="538"/>
      <c r="AB106" s="538"/>
      <c r="AC106" s="538"/>
      <c r="AD106" s="538"/>
      <c r="AE106" s="538"/>
      <c r="AF106" s="538"/>
      <c r="AG106" s="538"/>
      <c r="AH106" s="538"/>
      <c r="AI106" s="538"/>
      <c r="AJ106" s="538"/>
      <c r="AK106" s="538"/>
      <c r="AL106" s="538"/>
      <c r="AM106" s="538"/>
      <c r="AN106" s="538"/>
      <c r="AO106" s="538"/>
      <c r="AP106" s="538"/>
      <c r="AQ106" s="538"/>
      <c r="AR106" s="538"/>
      <c r="AS106" s="538"/>
      <c r="AT106" s="538"/>
      <c r="AU106" s="538"/>
      <c r="AV106" s="538"/>
      <c r="AW106" s="538"/>
      <c r="AX106" s="538"/>
      <c r="AY106" s="538"/>
      <c r="AZ106" s="538"/>
      <c r="BA106" s="538"/>
      <c r="BB106" s="1084"/>
      <c r="DU106" s="156"/>
      <c r="DV106" s="58" t="s">
        <v>188</v>
      </c>
      <c r="DW106" s="58" t="s">
        <v>460</v>
      </c>
      <c r="EA106" s="58" t="s">
        <v>185</v>
      </c>
    </row>
    <row r="107" spans="1:131" ht="11.25" customHeight="1">
      <c r="A107" s="1027"/>
      <c r="B107" s="1028"/>
      <c r="C107" s="1028"/>
      <c r="D107" s="1028"/>
      <c r="E107" s="1028"/>
      <c r="F107" s="1028"/>
      <c r="G107" s="1029"/>
      <c r="H107" s="424" t="s">
        <v>227</v>
      </c>
      <c r="I107" s="334"/>
      <c r="J107" s="334"/>
      <c r="K107" s="334"/>
      <c r="L107" s="334"/>
      <c r="M107" s="450"/>
      <c r="N107" s="1086" t="s">
        <v>429</v>
      </c>
      <c r="O107" s="1093" t="str">
        <f>IF(ISBLANK(VLOOKUP("専任取引士"&amp;ROUNDUP(ROW($A98)/11,0),sentori,20,FALSE)),"",VLOOKUP("専任取引士"&amp;ROUNDUP(ROW($A98)/11,0),sentori,20,FALSE))</f>
        <v/>
      </c>
      <c r="P107" s="1093"/>
      <c r="Q107" s="1093"/>
      <c r="R107" s="1093"/>
      <c r="S107" s="1093"/>
      <c r="T107" s="1093"/>
      <c r="U107" s="1093"/>
      <c r="V107" s="1095" t="s">
        <v>430</v>
      </c>
      <c r="W107" s="1076" t="s">
        <v>431</v>
      </c>
      <c r="X107" s="1081"/>
      <c r="Y107" s="1088" t="str">
        <f>IF(ISBLANK(VLOOKUP("専任取引士"&amp;ROUNDUP(ROW($A98)/11,0),sentori,21,FALSE)),"",VLOOKUP("専任取引士"&amp;ROUNDUP(ROW($A98)/11,0),sentori,21,FALSE))</f>
        <v/>
      </c>
      <c r="Z107" s="1088"/>
      <c r="AA107" s="1088"/>
      <c r="AB107" s="1088"/>
      <c r="AC107" s="1088"/>
      <c r="AD107" s="1088"/>
      <c r="AE107" s="1088"/>
      <c r="AF107" s="1088"/>
      <c r="AG107" s="1076" t="s">
        <v>432</v>
      </c>
      <c r="AH107" s="1097"/>
      <c r="AI107" s="1075" t="s">
        <v>438</v>
      </c>
      <c r="AJ107" s="1076"/>
      <c r="AK107" s="1076"/>
      <c r="AL107" s="1076"/>
      <c r="AM107" s="1077"/>
      <c r="AN107" s="1101" t="str">
        <f>IF(ISBLANK(VLOOKUP("専任取引士"&amp;ROUNDUP(ROW($A98)/11,0),sentori,22,FALSE)),"",TEXT(VLOOKUP("専任取引士"&amp;ROUNDUP(ROW($A98)/11,0),sentori,22,FALSE),"ggg"))</f>
        <v/>
      </c>
      <c r="AO107" s="1093"/>
      <c r="AP107" s="1093"/>
      <c r="AQ107" s="1088" t="str">
        <f>IF(ISBLANK(VLOOKUP("専任取引士"&amp;ROUNDUP(ROW($A98)/11,0),sentori,22,FALSE)),"",TEXT(VLOOKUP("専任取引士"&amp;ROUNDUP(ROW($A98)/11,0),sentori,22,FALSE),"e"))</f>
        <v/>
      </c>
      <c r="AR107" s="1088"/>
      <c r="AS107" s="1076" t="s">
        <v>197</v>
      </c>
      <c r="AT107" s="1076"/>
      <c r="AU107" s="1088" t="str">
        <f>IF(ISBLANK(VLOOKUP("専任取引士"&amp;ROUNDUP(ROW($A98)/11,0),sentori,22,FALSE)),"",MONTH(VLOOKUP("専任取引士"&amp;ROUNDUP(ROW($A98)/11,0),sentori,22,FALSE)))</f>
        <v/>
      </c>
      <c r="AV107" s="1088"/>
      <c r="AW107" s="1076" t="s">
        <v>198</v>
      </c>
      <c r="AX107" s="1076"/>
      <c r="AY107" s="1088" t="str">
        <f>IF(ISBLANK(VLOOKUP("専任取引士"&amp;ROUNDUP(ROW($A98)/11,0),sentori,22,FALSE)),"",DAY(VLOOKUP("専任取引士"&amp;ROUNDUP(ROW($A98)/11,0),sentori,22,FALSE)))</f>
        <v/>
      </c>
      <c r="AZ107" s="1088"/>
      <c r="BA107" s="1076" t="s">
        <v>199</v>
      </c>
      <c r="BB107" s="1082"/>
      <c r="DU107" s="156"/>
      <c r="DV107" s="58" t="s">
        <v>193</v>
      </c>
      <c r="DW107" s="58" t="s">
        <v>461</v>
      </c>
      <c r="EA107" s="58" t="s">
        <v>188</v>
      </c>
    </row>
    <row r="108" spans="1:131" ht="11.25" customHeight="1">
      <c r="A108" s="1030"/>
      <c r="B108" s="1031"/>
      <c r="C108" s="1031"/>
      <c r="D108" s="1031"/>
      <c r="E108" s="1031"/>
      <c r="F108" s="1031"/>
      <c r="G108" s="1032"/>
      <c r="H108" s="397"/>
      <c r="I108" s="398"/>
      <c r="J108" s="398"/>
      <c r="K108" s="398"/>
      <c r="L108" s="398"/>
      <c r="M108" s="399"/>
      <c r="N108" s="1087"/>
      <c r="O108" s="1094"/>
      <c r="P108" s="1094"/>
      <c r="Q108" s="1094"/>
      <c r="R108" s="1094"/>
      <c r="S108" s="1094"/>
      <c r="T108" s="1094"/>
      <c r="U108" s="1094"/>
      <c r="V108" s="1096"/>
      <c r="W108" s="988"/>
      <c r="X108" s="988"/>
      <c r="Y108" s="1089"/>
      <c r="Z108" s="1089"/>
      <c r="AA108" s="1089"/>
      <c r="AB108" s="1089"/>
      <c r="AC108" s="1089"/>
      <c r="AD108" s="1089"/>
      <c r="AE108" s="1089"/>
      <c r="AF108" s="1089"/>
      <c r="AG108" s="988"/>
      <c r="AH108" s="1098"/>
      <c r="AI108" s="1099"/>
      <c r="AJ108" s="975"/>
      <c r="AK108" s="975"/>
      <c r="AL108" s="975"/>
      <c r="AM108" s="1100"/>
      <c r="AN108" s="1102"/>
      <c r="AO108" s="1094"/>
      <c r="AP108" s="1094"/>
      <c r="AQ108" s="1089"/>
      <c r="AR108" s="1089"/>
      <c r="AS108" s="975"/>
      <c r="AT108" s="975"/>
      <c r="AU108" s="1089"/>
      <c r="AV108" s="1089"/>
      <c r="AW108" s="975"/>
      <c r="AX108" s="975"/>
      <c r="AY108" s="1089"/>
      <c r="AZ108" s="1089"/>
      <c r="BA108" s="975"/>
      <c r="BB108" s="982"/>
      <c r="DU108" s="156"/>
      <c r="DV108" s="58" t="s">
        <v>191</v>
      </c>
      <c r="DW108" s="58" t="s">
        <v>462</v>
      </c>
      <c r="EA108" s="58" t="s">
        <v>193</v>
      </c>
    </row>
    <row r="109" spans="1:131" ht="11.25" customHeight="1">
      <c r="A109" s="1024" t="s">
        <v>435</v>
      </c>
      <c r="B109" s="1025"/>
      <c r="C109" s="1025"/>
      <c r="D109" s="1025"/>
      <c r="E109" s="1025"/>
      <c r="F109" s="1025"/>
      <c r="G109" s="1026"/>
      <c r="H109" s="1033" t="s">
        <v>56</v>
      </c>
      <c r="I109" s="1034"/>
      <c r="J109" s="1034"/>
      <c r="K109" s="1034"/>
      <c r="L109" s="1034"/>
      <c r="M109" s="1035"/>
      <c r="N109" s="1039" t="str">
        <f>IF(ISBLANK(VLOOKUP("専任取引士"&amp;ROUNDUP(ROW($A109)/11,0),sentori,4,FALSE)),"",VLOOKUP("専任取引士"&amp;ROUNDUP(ROW($A109)/11,0),sentori,4,FALSE))</f>
        <v/>
      </c>
      <c r="O109" s="1040"/>
      <c r="P109" s="1040"/>
      <c r="Q109" s="1040"/>
      <c r="R109" s="1040"/>
      <c r="S109" s="1040"/>
      <c r="T109" s="1040"/>
      <c r="U109" s="1040"/>
      <c r="V109" s="1040"/>
      <c r="W109" s="1040"/>
      <c r="X109" s="1040"/>
      <c r="Y109" s="1040"/>
      <c r="Z109" s="1040"/>
      <c r="AA109" s="1040"/>
      <c r="AB109" s="1040"/>
      <c r="AC109" s="1040"/>
      <c r="AD109" s="1041"/>
      <c r="AE109" s="1043" t="s">
        <v>196</v>
      </c>
      <c r="AF109" s="1044"/>
      <c r="AG109" s="1049" t="str">
        <f>IF(ISBLANK(VLOOKUP("専任取引士"&amp;ROUNDUP(ROW($A109)/11,0),sentori,8,FALSE)),"",TEXT(VLOOKUP("専任取引士"&amp;ROUNDUP(ROW($A109)/11,0),sentori,8,FALSE),"ggg"))</f>
        <v/>
      </c>
      <c r="AH109" s="1050"/>
      <c r="AI109" s="1050"/>
      <c r="AJ109" s="1050"/>
      <c r="AK109" s="1055" t="str">
        <f>IF(ISBLANK(VLOOKUP("専任取引士"&amp;ROUNDUP(ROW($A109)/11,0),sentori,8,FALSE)),"",TEXT(VLOOKUP("専任取引士"&amp;ROUNDUP(ROW($A109)/11,0),sentori,8,FALSE),"e"))</f>
        <v/>
      </c>
      <c r="AL109" s="1055"/>
      <c r="AM109" s="1055"/>
      <c r="AN109" s="1055"/>
      <c r="AO109" s="1000" t="s">
        <v>197</v>
      </c>
      <c r="AP109" s="1000"/>
      <c r="AQ109" s="1055" t="str">
        <f>IF(ISBLANK(VLOOKUP("専任取引士"&amp;ROUNDUP(ROW($A109)/11,0),sentori,8,FALSE)),"",MONTH(VLOOKUP("専任取引士"&amp;ROUNDUP(ROW($A109)/11,0),sentori,8,FALSE)))</f>
        <v/>
      </c>
      <c r="AR109" s="1055"/>
      <c r="AS109" s="1000" t="s">
        <v>198</v>
      </c>
      <c r="AT109" s="1001"/>
      <c r="AU109" s="1055" t="str">
        <f>IF(ISBLANK(VLOOKUP("専任取引士"&amp;ROUNDUP(ROW($A109)/11,0),sentori,8,FALSE)),"",DAY(VLOOKUP("専任取引士"&amp;ROUNDUP(ROW($A109)/11,0),sentori,8,FALSE)))</f>
        <v/>
      </c>
      <c r="AV109" s="1055"/>
      <c r="AW109" s="1000" t="s">
        <v>199</v>
      </c>
      <c r="AX109" s="1000"/>
      <c r="AY109" s="1060" t="s">
        <v>200</v>
      </c>
      <c r="AZ109" s="1061" t="str">
        <f>LEFT(VLOOKUP("専任取引士1",sentori,7,FALSE),1)</f>
        <v/>
      </c>
      <c r="BA109" s="1049" t="str">
        <f>LEFT(VLOOKUP("専任取引士"&amp;ROUNDUP(ROW($A109)/11,0),sentori,7,FALSE),1)</f>
        <v/>
      </c>
      <c r="BB109" s="1066"/>
      <c r="DU109" s="156"/>
      <c r="DV109" s="58" t="s">
        <v>201</v>
      </c>
      <c r="DW109" s="58" t="s">
        <v>463</v>
      </c>
      <c r="EA109" s="58" t="s">
        <v>191</v>
      </c>
    </row>
    <row r="110" spans="1:131" ht="11.25" customHeight="1">
      <c r="A110" s="1027"/>
      <c r="B110" s="1028"/>
      <c r="C110" s="1028"/>
      <c r="D110" s="1028"/>
      <c r="E110" s="1028"/>
      <c r="F110" s="1028"/>
      <c r="G110" s="1029"/>
      <c r="H110" s="1036"/>
      <c r="I110" s="1037"/>
      <c r="J110" s="1037"/>
      <c r="K110" s="1037"/>
      <c r="L110" s="1037"/>
      <c r="M110" s="1038"/>
      <c r="N110" s="1042"/>
      <c r="O110" s="538"/>
      <c r="P110" s="538"/>
      <c r="Q110" s="538"/>
      <c r="R110" s="538"/>
      <c r="S110" s="538"/>
      <c r="T110" s="538"/>
      <c r="U110" s="538"/>
      <c r="V110" s="538"/>
      <c r="W110" s="538"/>
      <c r="X110" s="538"/>
      <c r="Y110" s="538"/>
      <c r="Z110" s="538"/>
      <c r="AA110" s="538"/>
      <c r="AB110" s="538"/>
      <c r="AC110" s="538"/>
      <c r="AD110" s="539"/>
      <c r="AE110" s="1045"/>
      <c r="AF110" s="1046"/>
      <c r="AG110" s="1051"/>
      <c r="AH110" s="1052"/>
      <c r="AI110" s="1052"/>
      <c r="AJ110" s="1052"/>
      <c r="AK110" s="1056"/>
      <c r="AL110" s="1056"/>
      <c r="AM110" s="1056"/>
      <c r="AN110" s="1056"/>
      <c r="AO110" s="660"/>
      <c r="AP110" s="660"/>
      <c r="AQ110" s="1056"/>
      <c r="AR110" s="1056"/>
      <c r="AS110" s="638"/>
      <c r="AT110" s="638"/>
      <c r="AU110" s="1056"/>
      <c r="AV110" s="1056"/>
      <c r="AW110" s="660"/>
      <c r="AX110" s="660"/>
      <c r="AY110" s="1062"/>
      <c r="AZ110" s="1063"/>
      <c r="BA110" s="1051"/>
      <c r="BB110" s="1067"/>
      <c r="DU110" s="156"/>
      <c r="DV110" s="58" t="s">
        <v>204</v>
      </c>
      <c r="DW110" s="58" t="s">
        <v>464</v>
      </c>
      <c r="EA110" s="58" t="s">
        <v>201</v>
      </c>
    </row>
    <row r="111" spans="1:131" ht="11.25" customHeight="1">
      <c r="A111" s="1027"/>
      <c r="B111" s="1028"/>
      <c r="C111" s="1028"/>
      <c r="D111" s="1028"/>
      <c r="E111" s="1028"/>
      <c r="F111" s="1028"/>
      <c r="G111" s="1029"/>
      <c r="H111" s="397" t="s">
        <v>114</v>
      </c>
      <c r="I111" s="1090"/>
      <c r="J111" s="1090"/>
      <c r="K111" s="1090"/>
      <c r="L111" s="1090"/>
      <c r="M111" s="1091"/>
      <c r="N111" s="1071" t="str">
        <f>IF(ISBLANK(VLOOKUP("専任取引士"&amp;ROUNDUP(ROW($A109)/11,0),sentori,3,FALSE)),"",VLOOKUP("専任取引士"&amp;ROUNDUP(ROW($A109)/11,0),sentori,3,FALSE))</f>
        <v/>
      </c>
      <c r="O111" s="1072"/>
      <c r="P111" s="1072"/>
      <c r="Q111" s="1072"/>
      <c r="R111" s="1072"/>
      <c r="S111" s="1072"/>
      <c r="T111" s="1072"/>
      <c r="U111" s="1072"/>
      <c r="V111" s="1072"/>
      <c r="W111" s="1072"/>
      <c r="X111" s="1072"/>
      <c r="Y111" s="1072"/>
      <c r="Z111" s="1072"/>
      <c r="AA111" s="1072"/>
      <c r="AB111" s="1072"/>
      <c r="AC111" s="1072"/>
      <c r="AD111" s="1073"/>
      <c r="AE111" s="1047"/>
      <c r="AF111" s="1048"/>
      <c r="AG111" s="1053"/>
      <c r="AH111" s="1054"/>
      <c r="AI111" s="1054"/>
      <c r="AJ111" s="1054"/>
      <c r="AK111" s="1057"/>
      <c r="AL111" s="1057"/>
      <c r="AM111" s="1057"/>
      <c r="AN111" s="1057"/>
      <c r="AO111" s="1058"/>
      <c r="AP111" s="1058"/>
      <c r="AQ111" s="1057"/>
      <c r="AR111" s="1057"/>
      <c r="AS111" s="1059"/>
      <c r="AT111" s="1059"/>
      <c r="AU111" s="1057"/>
      <c r="AV111" s="1057"/>
      <c r="AW111" s="1058"/>
      <c r="AX111" s="1058"/>
      <c r="AY111" s="1062"/>
      <c r="AZ111" s="1063"/>
      <c r="BA111" s="1051"/>
      <c r="BB111" s="1067"/>
      <c r="DU111" s="156"/>
      <c r="DV111" s="58" t="s">
        <v>207</v>
      </c>
      <c r="DW111" s="58" t="s">
        <v>465</v>
      </c>
      <c r="EA111" s="58" t="s">
        <v>204</v>
      </c>
    </row>
    <row r="112" spans="1:131" ht="11.25" customHeight="1">
      <c r="A112" s="1027"/>
      <c r="B112" s="1028"/>
      <c r="C112" s="1028"/>
      <c r="D112" s="1028"/>
      <c r="E112" s="1028"/>
      <c r="F112" s="1028"/>
      <c r="G112" s="1029"/>
      <c r="H112" s="1092"/>
      <c r="I112" s="1090"/>
      <c r="J112" s="1090"/>
      <c r="K112" s="1090"/>
      <c r="L112" s="1090"/>
      <c r="M112" s="1091"/>
      <c r="N112" s="1074"/>
      <c r="O112" s="536"/>
      <c r="P112" s="536"/>
      <c r="Q112" s="536"/>
      <c r="R112" s="536"/>
      <c r="S112" s="536"/>
      <c r="T112" s="536"/>
      <c r="U112" s="536"/>
      <c r="V112" s="536"/>
      <c r="W112" s="536"/>
      <c r="X112" s="536"/>
      <c r="Y112" s="536"/>
      <c r="Z112" s="536"/>
      <c r="AA112" s="536"/>
      <c r="AB112" s="536"/>
      <c r="AC112" s="536"/>
      <c r="AD112" s="537"/>
      <c r="AE112" s="1075" t="s">
        <v>210</v>
      </c>
      <c r="AF112" s="1076"/>
      <c r="AG112" s="1077"/>
      <c r="AH112" s="1112" t="str">
        <f>VLOOKUP("専任取引士"&amp;ROUNDUP(ROW($A109)/11,0),sentori,19,FALSE)&amp;""</f>
        <v/>
      </c>
      <c r="AI112" s="1088"/>
      <c r="AJ112" s="1088"/>
      <c r="AK112" s="1088"/>
      <c r="AL112" s="1088"/>
      <c r="AM112" s="1088"/>
      <c r="AN112" s="1088"/>
      <c r="AO112" s="1088"/>
      <c r="AP112" s="1088"/>
      <c r="AQ112" s="1088"/>
      <c r="AR112" s="1088"/>
      <c r="AS112" s="1088"/>
      <c r="AT112" s="1088"/>
      <c r="AU112" s="1088"/>
      <c r="AV112" s="1088"/>
      <c r="AW112" s="1088"/>
      <c r="AX112" s="1113"/>
      <c r="AY112" s="1062"/>
      <c r="AZ112" s="1063"/>
      <c r="BA112" s="1051"/>
      <c r="BB112" s="1067"/>
      <c r="DU112" s="156"/>
      <c r="DV112" s="58" t="s">
        <v>211</v>
      </c>
      <c r="DW112" s="58" t="s">
        <v>466</v>
      </c>
      <c r="EA112" s="58" t="s">
        <v>207</v>
      </c>
    </row>
    <row r="113" spans="1:131" ht="11.25" customHeight="1">
      <c r="A113" s="1027"/>
      <c r="B113" s="1028"/>
      <c r="C113" s="1028"/>
      <c r="D113" s="1028"/>
      <c r="E113" s="1028"/>
      <c r="F113" s="1028"/>
      <c r="G113" s="1029"/>
      <c r="H113" s="1092"/>
      <c r="I113" s="1090"/>
      <c r="J113" s="1090"/>
      <c r="K113" s="1090"/>
      <c r="L113" s="1090"/>
      <c r="M113" s="1091"/>
      <c r="N113" s="1042"/>
      <c r="O113" s="538"/>
      <c r="P113" s="538"/>
      <c r="Q113" s="538"/>
      <c r="R113" s="538"/>
      <c r="S113" s="538"/>
      <c r="T113" s="538"/>
      <c r="U113" s="538"/>
      <c r="V113" s="538"/>
      <c r="W113" s="538"/>
      <c r="X113" s="538"/>
      <c r="Y113" s="538"/>
      <c r="Z113" s="538"/>
      <c r="AA113" s="538"/>
      <c r="AB113" s="538"/>
      <c r="AC113" s="538"/>
      <c r="AD113" s="539"/>
      <c r="AE113" s="1078"/>
      <c r="AF113" s="1058"/>
      <c r="AG113" s="1079"/>
      <c r="AH113" s="1114"/>
      <c r="AI113" s="1057"/>
      <c r="AJ113" s="1057"/>
      <c r="AK113" s="1057"/>
      <c r="AL113" s="1057"/>
      <c r="AM113" s="1057"/>
      <c r="AN113" s="1057"/>
      <c r="AO113" s="1057"/>
      <c r="AP113" s="1057"/>
      <c r="AQ113" s="1057"/>
      <c r="AR113" s="1057"/>
      <c r="AS113" s="1057"/>
      <c r="AT113" s="1057"/>
      <c r="AU113" s="1057"/>
      <c r="AV113" s="1057"/>
      <c r="AW113" s="1057"/>
      <c r="AX113" s="1115"/>
      <c r="AY113" s="1064"/>
      <c r="AZ113" s="1065"/>
      <c r="BA113" s="1053"/>
      <c r="BB113" s="1068"/>
      <c r="DU113" s="156"/>
      <c r="DV113" s="58" t="s">
        <v>214</v>
      </c>
      <c r="DW113" s="58" t="s">
        <v>467</v>
      </c>
      <c r="EA113" s="58" t="s">
        <v>211</v>
      </c>
    </row>
    <row r="114" spans="1:131" ht="11.25" customHeight="1">
      <c r="A114" s="1027"/>
      <c r="B114" s="1028"/>
      <c r="C114" s="1028"/>
      <c r="D114" s="1028"/>
      <c r="E114" s="1028"/>
      <c r="F114" s="1028"/>
      <c r="G114" s="1029"/>
      <c r="H114" s="397" t="s">
        <v>131</v>
      </c>
      <c r="I114" s="1090"/>
      <c r="J114" s="1090"/>
      <c r="K114" s="1090"/>
      <c r="L114" s="1090"/>
      <c r="M114" s="1091"/>
      <c r="N114" s="1080" t="s">
        <v>436</v>
      </c>
      <c r="O114" s="1081"/>
      <c r="P114" s="1111" t="str">
        <f>VLOOKUP("専任取引士"&amp;ROUNDUP(ROW($A109)/11,0),sentori,12,FALSE)&amp;""</f>
        <v/>
      </c>
      <c r="Q114" s="1111"/>
      <c r="R114" s="1111"/>
      <c r="S114" s="1111"/>
      <c r="T114" s="1111"/>
      <c r="U114" s="1111"/>
      <c r="V114" s="1111"/>
      <c r="W114" s="1111"/>
      <c r="X114" s="1111"/>
      <c r="Y114" s="1111"/>
      <c r="Z114" s="1076"/>
      <c r="AA114" s="1076"/>
      <c r="AB114" s="1076"/>
      <c r="AC114" s="1076"/>
      <c r="AD114" s="1076"/>
      <c r="AE114" s="1076"/>
      <c r="AF114" s="1076"/>
      <c r="AG114" s="1076"/>
      <c r="AH114" s="1076"/>
      <c r="AI114" s="1076"/>
      <c r="AJ114" s="1076"/>
      <c r="AK114" s="1076"/>
      <c r="AL114" s="1076"/>
      <c r="AM114" s="1076"/>
      <c r="AN114" s="1076"/>
      <c r="AO114" s="1076"/>
      <c r="AP114" s="1076"/>
      <c r="AQ114" s="1076"/>
      <c r="AR114" s="1076"/>
      <c r="AS114" s="1076"/>
      <c r="AT114" s="1076"/>
      <c r="AU114" s="1076"/>
      <c r="AV114" s="1076"/>
      <c r="AW114" s="1076"/>
      <c r="AX114" s="1076"/>
      <c r="AY114" s="1076"/>
      <c r="AZ114" s="1076"/>
      <c r="BA114" s="1076"/>
      <c r="BB114" s="1082"/>
      <c r="DU114" s="157"/>
      <c r="DV114" s="58" t="s">
        <v>218</v>
      </c>
      <c r="DW114" s="58" t="s">
        <v>468</v>
      </c>
      <c r="EA114" s="58" t="s">
        <v>214</v>
      </c>
    </row>
    <row r="115" spans="1:131" ht="11.25" customHeight="1">
      <c r="A115" s="1027"/>
      <c r="B115" s="1028"/>
      <c r="C115" s="1028"/>
      <c r="D115" s="1028"/>
      <c r="E115" s="1028"/>
      <c r="F115" s="1028"/>
      <c r="G115" s="1029"/>
      <c r="H115" s="1092"/>
      <c r="I115" s="1090"/>
      <c r="J115" s="1090"/>
      <c r="K115" s="1090"/>
      <c r="L115" s="1090"/>
      <c r="M115" s="1091"/>
      <c r="N115" s="1074" t="str">
        <f>VLOOKUP("専任取引士"&amp;ROUNDUP(ROW($A109)/11,0),sentori,13,FALSE)&amp;VLOOKUP("専任取引士"&amp;ROUNDUP(ROW($A109)/11,0),sentori,14,FALSE)&amp;VLOOKUP("専任取引士"&amp;ROUNDUP(ROW($A109)/11,0),sentori,15,FALSE)&amp;VLOOKUP("専任取引士"&amp;ROUNDUP(ROW($A109)/11,0),sentori,16,FALSE)&amp;"　"&amp;VLOOKUP("専任取引士"&amp;ROUNDUP(ROW($A109)/11,0),sentori,17,FALSE)</f>
        <v>　</v>
      </c>
      <c r="O115" s="536"/>
      <c r="P115" s="536"/>
      <c r="Q115" s="536"/>
      <c r="R115" s="536"/>
      <c r="S115" s="536"/>
      <c r="T115" s="536"/>
      <c r="U115" s="536"/>
      <c r="V115" s="536"/>
      <c r="W115" s="536"/>
      <c r="X115" s="536"/>
      <c r="Y115" s="536"/>
      <c r="Z115" s="536"/>
      <c r="AA115" s="536"/>
      <c r="AB115" s="536"/>
      <c r="AC115" s="536"/>
      <c r="AD115" s="536"/>
      <c r="AE115" s="536"/>
      <c r="AF115" s="536"/>
      <c r="AG115" s="536"/>
      <c r="AH115" s="536"/>
      <c r="AI115" s="536"/>
      <c r="AJ115" s="536"/>
      <c r="AK115" s="536"/>
      <c r="AL115" s="536"/>
      <c r="AM115" s="536"/>
      <c r="AN115" s="536"/>
      <c r="AO115" s="536"/>
      <c r="AP115" s="536"/>
      <c r="AQ115" s="536"/>
      <c r="AR115" s="536"/>
      <c r="AS115" s="536"/>
      <c r="AT115" s="536"/>
      <c r="AU115" s="536"/>
      <c r="AV115" s="536"/>
      <c r="AW115" s="536"/>
      <c r="AX115" s="536"/>
      <c r="AY115" s="536"/>
      <c r="AZ115" s="536"/>
      <c r="BA115" s="536"/>
      <c r="BB115" s="1083"/>
      <c r="DU115" s="157"/>
      <c r="DV115" s="58" t="s">
        <v>221</v>
      </c>
      <c r="DW115" s="58" t="s">
        <v>469</v>
      </c>
      <c r="EA115" s="58" t="s">
        <v>218</v>
      </c>
    </row>
    <row r="116" spans="1:131" ht="11.25" customHeight="1">
      <c r="A116" s="1027"/>
      <c r="B116" s="1028"/>
      <c r="C116" s="1028"/>
      <c r="D116" s="1028"/>
      <c r="E116" s="1028"/>
      <c r="F116" s="1028"/>
      <c r="G116" s="1029"/>
      <c r="H116" s="1103"/>
      <c r="I116" s="368"/>
      <c r="J116" s="368"/>
      <c r="K116" s="368"/>
      <c r="L116" s="368"/>
      <c r="M116" s="1069"/>
      <c r="N116" s="1074"/>
      <c r="O116" s="536"/>
      <c r="P116" s="536"/>
      <c r="Q116" s="536"/>
      <c r="R116" s="536"/>
      <c r="S116" s="536"/>
      <c r="T116" s="536"/>
      <c r="U116" s="536"/>
      <c r="V116" s="536"/>
      <c r="W116" s="536"/>
      <c r="X116" s="536"/>
      <c r="Y116" s="536"/>
      <c r="Z116" s="536"/>
      <c r="AA116" s="536"/>
      <c r="AB116" s="536"/>
      <c r="AC116" s="536"/>
      <c r="AD116" s="536"/>
      <c r="AE116" s="536"/>
      <c r="AF116" s="536"/>
      <c r="AG116" s="536"/>
      <c r="AH116" s="536"/>
      <c r="AI116" s="536"/>
      <c r="AJ116" s="536"/>
      <c r="AK116" s="536"/>
      <c r="AL116" s="536"/>
      <c r="AM116" s="536"/>
      <c r="AN116" s="536"/>
      <c r="AO116" s="536"/>
      <c r="AP116" s="536"/>
      <c r="AQ116" s="536"/>
      <c r="AR116" s="536"/>
      <c r="AS116" s="536"/>
      <c r="AT116" s="536"/>
      <c r="AU116" s="536"/>
      <c r="AV116" s="536"/>
      <c r="AW116" s="536"/>
      <c r="AX116" s="536"/>
      <c r="AY116" s="536"/>
      <c r="AZ116" s="536"/>
      <c r="BA116" s="536"/>
      <c r="BB116" s="1083"/>
      <c r="DU116" s="156"/>
      <c r="DV116" s="58" t="s">
        <v>231</v>
      </c>
      <c r="DW116" s="58" t="s">
        <v>470</v>
      </c>
      <c r="EA116" s="58" t="s">
        <v>221</v>
      </c>
    </row>
    <row r="117" spans="1:131" ht="11.25" customHeight="1">
      <c r="A117" s="1027"/>
      <c r="B117" s="1028"/>
      <c r="C117" s="1028"/>
      <c r="D117" s="1028"/>
      <c r="E117" s="1028"/>
      <c r="F117" s="1028"/>
      <c r="G117" s="1029"/>
      <c r="H117" s="1092"/>
      <c r="I117" s="1090"/>
      <c r="J117" s="1090"/>
      <c r="K117" s="1090"/>
      <c r="L117" s="1090"/>
      <c r="M117" s="1091"/>
      <c r="N117" s="1042"/>
      <c r="O117" s="538"/>
      <c r="P117" s="538"/>
      <c r="Q117" s="538"/>
      <c r="R117" s="538"/>
      <c r="S117" s="538"/>
      <c r="T117" s="538"/>
      <c r="U117" s="538"/>
      <c r="V117" s="538"/>
      <c r="W117" s="538"/>
      <c r="X117" s="538"/>
      <c r="Y117" s="538"/>
      <c r="Z117" s="538"/>
      <c r="AA117" s="538"/>
      <c r="AB117" s="538"/>
      <c r="AC117" s="538"/>
      <c r="AD117" s="538"/>
      <c r="AE117" s="538"/>
      <c r="AF117" s="538"/>
      <c r="AG117" s="538"/>
      <c r="AH117" s="538"/>
      <c r="AI117" s="538"/>
      <c r="AJ117" s="538"/>
      <c r="AK117" s="538"/>
      <c r="AL117" s="538"/>
      <c r="AM117" s="538"/>
      <c r="AN117" s="538"/>
      <c r="AO117" s="538"/>
      <c r="AP117" s="538"/>
      <c r="AQ117" s="538"/>
      <c r="AR117" s="538"/>
      <c r="AS117" s="538"/>
      <c r="AT117" s="538"/>
      <c r="AU117" s="538"/>
      <c r="AV117" s="538"/>
      <c r="AW117" s="538"/>
      <c r="AX117" s="538"/>
      <c r="AY117" s="538"/>
      <c r="AZ117" s="538"/>
      <c r="BA117" s="538"/>
      <c r="BB117" s="1084"/>
      <c r="DU117" s="156"/>
      <c r="DV117" s="58" t="s">
        <v>224</v>
      </c>
      <c r="DW117" s="58" t="s">
        <v>471</v>
      </c>
      <c r="EA117" s="58" t="s">
        <v>231</v>
      </c>
    </row>
    <row r="118" spans="1:131" ht="11.25" customHeight="1">
      <c r="A118" s="1027"/>
      <c r="B118" s="1028"/>
      <c r="C118" s="1028"/>
      <c r="D118" s="1028"/>
      <c r="E118" s="1028"/>
      <c r="F118" s="1028"/>
      <c r="G118" s="1029"/>
      <c r="H118" s="424" t="s">
        <v>227</v>
      </c>
      <c r="I118" s="334"/>
      <c r="J118" s="334"/>
      <c r="K118" s="334"/>
      <c r="L118" s="334"/>
      <c r="M118" s="450"/>
      <c r="N118" s="1086" t="s">
        <v>429</v>
      </c>
      <c r="O118" s="1093" t="str">
        <f>IF(ISBLANK(VLOOKUP("専任取引士"&amp;ROUNDUP(ROW($A109)/11,0),sentori,20,FALSE)),"",VLOOKUP("専任取引士"&amp;ROUNDUP(ROW($A109)/11,0),sentori,20,FALSE))</f>
        <v/>
      </c>
      <c r="P118" s="1093"/>
      <c r="Q118" s="1093"/>
      <c r="R118" s="1093"/>
      <c r="S118" s="1093"/>
      <c r="T118" s="1093"/>
      <c r="U118" s="1093"/>
      <c r="V118" s="1095" t="s">
        <v>430</v>
      </c>
      <c r="W118" s="1076" t="s">
        <v>431</v>
      </c>
      <c r="X118" s="1081"/>
      <c r="Y118" s="1088" t="str">
        <f>IF(ISBLANK(VLOOKUP("専任取引士"&amp;ROUNDUP(ROW($A109)/11,0),sentori,21,FALSE)),"",VLOOKUP("専任取引士"&amp;ROUNDUP(ROW($A109)/11,0),sentori,21,FALSE))</f>
        <v/>
      </c>
      <c r="Z118" s="1088"/>
      <c r="AA118" s="1088"/>
      <c r="AB118" s="1088"/>
      <c r="AC118" s="1088"/>
      <c r="AD118" s="1088"/>
      <c r="AE118" s="1088"/>
      <c r="AF118" s="1088"/>
      <c r="AG118" s="1076" t="s">
        <v>432</v>
      </c>
      <c r="AH118" s="1097"/>
      <c r="AI118" s="1075" t="s">
        <v>438</v>
      </c>
      <c r="AJ118" s="1076"/>
      <c r="AK118" s="1076"/>
      <c r="AL118" s="1076"/>
      <c r="AM118" s="1077"/>
      <c r="AN118" s="1101" t="str">
        <f>IF(ISBLANK(VLOOKUP("専任取引士"&amp;ROUNDUP(ROW($A109)/11,0),sentori,22,FALSE)),"",TEXT(VLOOKUP("専任取引士"&amp;ROUNDUP(ROW($A109)/11,0),sentori,22,FALSE),"ggg"))</f>
        <v/>
      </c>
      <c r="AO118" s="1093"/>
      <c r="AP118" s="1093"/>
      <c r="AQ118" s="1088" t="str">
        <f>IF(ISBLANK(VLOOKUP("専任取引士"&amp;ROUNDUP(ROW($A109)/11,0),sentori,22,FALSE)),"",TEXT(VLOOKUP("専任取引士"&amp;ROUNDUP(ROW($A109)/11,0),sentori,22,FALSE),"e"))</f>
        <v/>
      </c>
      <c r="AR118" s="1088"/>
      <c r="AS118" s="1076" t="s">
        <v>197</v>
      </c>
      <c r="AT118" s="1076"/>
      <c r="AU118" s="1088" t="str">
        <f>IF(ISBLANK(VLOOKUP("専任取引士"&amp;ROUNDUP(ROW($A109)/11,0),sentori,22,FALSE)),"",MONTH(VLOOKUP("専任取引士"&amp;ROUNDUP(ROW($A109)/11,0),sentori,22,FALSE)))</f>
        <v/>
      </c>
      <c r="AV118" s="1088"/>
      <c r="AW118" s="1076" t="s">
        <v>198</v>
      </c>
      <c r="AX118" s="1076"/>
      <c r="AY118" s="1088" t="str">
        <f>IF(ISBLANK(VLOOKUP("専任取引士"&amp;ROUNDUP(ROW($A109)/11,0),sentori,22,FALSE)),"",DAY(VLOOKUP("専任取引士"&amp;ROUNDUP(ROW($A109)/11,0),sentori,22,FALSE)))</f>
        <v/>
      </c>
      <c r="AZ118" s="1088"/>
      <c r="BA118" s="1076" t="s">
        <v>199</v>
      </c>
      <c r="BB118" s="1082"/>
      <c r="DU118" s="156"/>
      <c r="DV118" s="58" t="s">
        <v>229</v>
      </c>
      <c r="DW118" s="58" t="s">
        <v>472</v>
      </c>
      <c r="EA118" s="58" t="s">
        <v>224</v>
      </c>
    </row>
    <row r="119" spans="1:131" ht="11.25" customHeight="1" thickBot="1">
      <c r="A119" s="1030"/>
      <c r="B119" s="1031"/>
      <c r="C119" s="1031"/>
      <c r="D119" s="1031"/>
      <c r="E119" s="1031"/>
      <c r="F119" s="1031"/>
      <c r="G119" s="1032"/>
      <c r="H119" s="397"/>
      <c r="I119" s="398"/>
      <c r="J119" s="398"/>
      <c r="K119" s="398"/>
      <c r="L119" s="398"/>
      <c r="M119" s="399"/>
      <c r="N119" s="1087"/>
      <c r="O119" s="1094"/>
      <c r="P119" s="1094"/>
      <c r="Q119" s="1094"/>
      <c r="R119" s="1094"/>
      <c r="S119" s="1094"/>
      <c r="T119" s="1094"/>
      <c r="U119" s="1094"/>
      <c r="V119" s="1096"/>
      <c r="W119" s="988"/>
      <c r="X119" s="988"/>
      <c r="Y119" s="1089"/>
      <c r="Z119" s="1089"/>
      <c r="AA119" s="1089"/>
      <c r="AB119" s="1089"/>
      <c r="AC119" s="1089"/>
      <c r="AD119" s="1089"/>
      <c r="AE119" s="1089"/>
      <c r="AF119" s="1089"/>
      <c r="AG119" s="988"/>
      <c r="AH119" s="1098"/>
      <c r="AI119" s="1099"/>
      <c r="AJ119" s="975"/>
      <c r="AK119" s="975"/>
      <c r="AL119" s="975"/>
      <c r="AM119" s="1100"/>
      <c r="AN119" s="1102"/>
      <c r="AO119" s="1094"/>
      <c r="AP119" s="1094"/>
      <c r="AQ119" s="1089"/>
      <c r="AR119" s="1089"/>
      <c r="AS119" s="975"/>
      <c r="AT119" s="975"/>
      <c r="AU119" s="1089"/>
      <c r="AV119" s="1089"/>
      <c r="AW119" s="975"/>
      <c r="AX119" s="975"/>
      <c r="AY119" s="1089"/>
      <c r="AZ119" s="1089"/>
      <c r="BA119" s="975"/>
      <c r="BB119" s="982"/>
      <c r="DU119" s="156"/>
      <c r="DV119" s="58" t="s">
        <v>233</v>
      </c>
      <c r="DW119" s="58" t="s">
        <v>473</v>
      </c>
      <c r="EA119" s="58" t="s">
        <v>229</v>
      </c>
    </row>
    <row r="120" spans="1:131" ht="11.25" customHeight="1">
      <c r="A120" s="1110"/>
      <c r="B120" s="1110"/>
      <c r="C120" s="1110"/>
      <c r="D120" s="1110"/>
      <c r="E120" s="1110"/>
      <c r="F120" s="1110"/>
      <c r="G120" s="1110"/>
      <c r="H120" s="1110"/>
      <c r="I120" s="1110"/>
      <c r="J120" s="1110"/>
      <c r="K120" s="1110"/>
      <c r="L120" s="1110"/>
      <c r="M120" s="1110"/>
      <c r="N120" s="1110"/>
      <c r="O120" s="1110"/>
      <c r="P120" s="1110"/>
      <c r="Q120" s="1110"/>
      <c r="R120" s="1110"/>
      <c r="S120" s="1110"/>
      <c r="T120" s="1110"/>
      <c r="U120" s="1110"/>
      <c r="V120" s="1110"/>
      <c r="W120" s="1110"/>
      <c r="X120" s="1110"/>
      <c r="Y120" s="1110"/>
      <c r="Z120" s="1110"/>
      <c r="AA120" s="1110"/>
      <c r="AB120" s="1110"/>
      <c r="AC120" s="1110"/>
      <c r="AD120" s="1110"/>
      <c r="AE120" s="1110"/>
      <c r="AF120" s="1110"/>
      <c r="AG120" s="1110"/>
      <c r="AH120" s="1110"/>
      <c r="AI120" s="1110"/>
      <c r="AJ120" s="1110"/>
      <c r="AK120" s="1110"/>
      <c r="AL120" s="1110"/>
      <c r="AM120" s="1110"/>
      <c r="AN120" s="1110"/>
      <c r="AO120" s="1110"/>
      <c r="AP120" s="1110"/>
      <c r="AQ120" s="1110"/>
      <c r="AR120" s="1110"/>
      <c r="AS120" s="1110"/>
      <c r="AT120" s="1110"/>
      <c r="AU120" s="1110"/>
      <c r="AV120" s="1110"/>
      <c r="AW120" s="1110"/>
      <c r="AX120" s="1110"/>
      <c r="AY120" s="1110"/>
      <c r="AZ120" s="1110"/>
      <c r="BA120" s="1110"/>
      <c r="BB120" s="1110"/>
    </row>
    <row r="121" spans="1:131" ht="11.25" customHeight="1">
      <c r="A121" s="333"/>
      <c r="B121" s="333"/>
      <c r="C121" s="333"/>
      <c r="D121" s="333"/>
      <c r="E121" s="333"/>
      <c r="F121" s="333"/>
      <c r="G121" s="333"/>
      <c r="H121" s="333"/>
      <c r="I121" s="333"/>
      <c r="J121" s="333"/>
      <c r="K121" s="333"/>
      <c r="L121" s="333"/>
      <c r="M121" s="333"/>
      <c r="N121" s="333"/>
      <c r="O121" s="333"/>
      <c r="P121" s="333"/>
      <c r="Q121" s="333"/>
      <c r="R121" s="333"/>
      <c r="S121" s="333"/>
      <c r="T121" s="333"/>
      <c r="U121" s="333"/>
      <c r="V121" s="333"/>
      <c r="W121" s="333"/>
      <c r="X121" s="333"/>
      <c r="Y121" s="333"/>
      <c r="Z121" s="333"/>
      <c r="AA121" s="333"/>
      <c r="AB121" s="333"/>
      <c r="AC121" s="333"/>
      <c r="AD121" s="333"/>
      <c r="AE121" s="333"/>
      <c r="AF121" s="333"/>
      <c r="AG121" s="333"/>
      <c r="AH121" s="333"/>
      <c r="AI121" s="333"/>
      <c r="AJ121" s="333"/>
      <c r="AK121" s="333"/>
      <c r="AL121" s="333"/>
      <c r="AM121" s="333"/>
      <c r="AN121" s="333"/>
      <c r="AO121" s="333"/>
      <c r="AP121" s="421"/>
      <c r="AQ121" s="587"/>
      <c r="AR121" s="588"/>
      <c r="AS121" s="588"/>
      <c r="AT121" s="589"/>
      <c r="AU121" s="587"/>
      <c r="AV121" s="588"/>
      <c r="AW121" s="588"/>
      <c r="AX121" s="589"/>
      <c r="AY121" s="587"/>
      <c r="AZ121" s="588"/>
      <c r="BA121" s="588"/>
      <c r="BB121" s="589"/>
    </row>
    <row r="122" spans="1:131" ht="11.25" customHeight="1">
      <c r="A122" s="333"/>
      <c r="B122" s="333"/>
      <c r="C122" s="333"/>
      <c r="D122" s="333"/>
      <c r="E122" s="333"/>
      <c r="F122" s="333"/>
      <c r="G122" s="333"/>
      <c r="H122" s="333"/>
      <c r="I122" s="333"/>
      <c r="J122" s="333"/>
      <c r="K122" s="333"/>
      <c r="L122" s="333"/>
      <c r="M122" s="333"/>
      <c r="N122" s="333"/>
      <c r="O122" s="333"/>
      <c r="P122" s="333"/>
      <c r="Q122" s="333"/>
      <c r="R122" s="333"/>
      <c r="S122" s="333"/>
      <c r="T122" s="333"/>
      <c r="U122" s="333"/>
      <c r="V122" s="333"/>
      <c r="W122" s="333"/>
      <c r="X122" s="333"/>
      <c r="Y122" s="333"/>
      <c r="Z122" s="333"/>
      <c r="AA122" s="333"/>
      <c r="AB122" s="333"/>
      <c r="AC122" s="333"/>
      <c r="AD122" s="333"/>
      <c r="AE122" s="333"/>
      <c r="AF122" s="333"/>
      <c r="AG122" s="333"/>
      <c r="AH122" s="333"/>
      <c r="AI122" s="333"/>
      <c r="AJ122" s="333"/>
      <c r="AK122" s="333"/>
      <c r="AL122" s="333"/>
      <c r="AM122" s="333"/>
      <c r="AN122" s="333"/>
      <c r="AO122" s="333"/>
      <c r="AP122" s="421"/>
      <c r="AQ122" s="590"/>
      <c r="AR122" s="563"/>
      <c r="AS122" s="563"/>
      <c r="AT122" s="591"/>
      <c r="AU122" s="590"/>
      <c r="AV122" s="563"/>
      <c r="AW122" s="563"/>
      <c r="AX122" s="591"/>
      <c r="AY122" s="590"/>
      <c r="AZ122" s="563"/>
      <c r="BA122" s="563"/>
      <c r="BB122" s="591"/>
    </row>
    <row r="123" spans="1:131" ht="15" customHeight="1">
      <c r="A123" s="333"/>
      <c r="B123" s="333"/>
      <c r="C123" s="333"/>
      <c r="D123" s="333"/>
      <c r="E123" s="333"/>
      <c r="F123" s="333"/>
      <c r="G123" s="333"/>
      <c r="H123" s="333"/>
      <c r="I123" s="333"/>
      <c r="J123" s="333"/>
      <c r="K123" s="333"/>
      <c r="L123" s="333"/>
      <c r="M123" s="333"/>
      <c r="N123" s="333"/>
      <c r="O123" s="333"/>
      <c r="P123" s="333"/>
      <c r="Q123" s="333"/>
      <c r="R123" s="333"/>
      <c r="S123" s="333"/>
      <c r="T123" s="333"/>
      <c r="U123" s="333"/>
      <c r="V123" s="333"/>
      <c r="W123" s="333"/>
      <c r="X123" s="333"/>
      <c r="Y123" s="333"/>
      <c r="Z123" s="333"/>
      <c r="AA123" s="333"/>
      <c r="AB123" s="333"/>
      <c r="AC123" s="333"/>
      <c r="AD123" s="333"/>
      <c r="AE123" s="333"/>
      <c r="AF123" s="333"/>
      <c r="AG123" s="333"/>
      <c r="AH123" s="333"/>
      <c r="AI123" s="333"/>
      <c r="AJ123" s="333"/>
      <c r="AK123" s="333"/>
      <c r="AL123" s="333"/>
      <c r="AM123" s="333"/>
      <c r="AN123" s="333"/>
      <c r="AO123" s="333"/>
      <c r="AP123" s="421"/>
      <c r="AQ123" s="592"/>
      <c r="AR123" s="593"/>
      <c r="AS123" s="593"/>
      <c r="AT123" s="594"/>
      <c r="AU123" s="592"/>
      <c r="AV123" s="593"/>
      <c r="AW123" s="593"/>
      <c r="AX123" s="594"/>
      <c r="AY123" s="592"/>
      <c r="AZ123" s="593"/>
      <c r="BA123" s="593"/>
      <c r="BB123" s="594"/>
    </row>
  </sheetData>
  <mergeCells count="369">
    <mergeCell ref="AH90:AX91"/>
    <mergeCell ref="AQ74:AR75"/>
    <mergeCell ref="AS74:AT75"/>
    <mergeCell ref="AU74:AV75"/>
    <mergeCell ref="AW74:AX75"/>
    <mergeCell ref="AU32:AV34"/>
    <mergeCell ref="AW32:AX34"/>
    <mergeCell ref="AQ85:AR86"/>
    <mergeCell ref="AS85:AT86"/>
    <mergeCell ref="AU85:AV86"/>
    <mergeCell ref="AW85:AX86"/>
    <mergeCell ref="AH79:AX80"/>
    <mergeCell ref="AS87:AT89"/>
    <mergeCell ref="AU87:AV89"/>
    <mergeCell ref="AW87:AX89"/>
    <mergeCell ref="N71:BB73"/>
    <mergeCell ref="P70:Y70"/>
    <mergeCell ref="AY63:AZ64"/>
    <mergeCell ref="BA63:BB64"/>
    <mergeCell ref="AY65:AZ69"/>
    <mergeCell ref="BA65:BB69"/>
    <mergeCell ref="AY54:AZ58"/>
    <mergeCell ref="BA54:BB58"/>
    <mergeCell ref="BA41:BB42"/>
    <mergeCell ref="AH24:AX25"/>
    <mergeCell ref="P26:Y26"/>
    <mergeCell ref="AH35:AX36"/>
    <mergeCell ref="P37:Y37"/>
    <mergeCell ref="AH46:AX47"/>
    <mergeCell ref="P48:Y48"/>
    <mergeCell ref="AH57:AX58"/>
    <mergeCell ref="P59:Y59"/>
    <mergeCell ref="AH68:AX69"/>
    <mergeCell ref="AQ63:AR64"/>
    <mergeCell ref="AS63:AT64"/>
    <mergeCell ref="AU63:AV64"/>
    <mergeCell ref="AW63:AX64"/>
    <mergeCell ref="AW65:AX67"/>
    <mergeCell ref="AU54:AV56"/>
    <mergeCell ref="AW54:AX56"/>
    <mergeCell ref="AU43:AV45"/>
    <mergeCell ref="AW43:AX45"/>
    <mergeCell ref="AE43:AF45"/>
    <mergeCell ref="AG43:AJ45"/>
    <mergeCell ref="AK43:AN45"/>
    <mergeCell ref="AO43:AP45"/>
    <mergeCell ref="AQ43:AR45"/>
    <mergeCell ref="AS43:AT45"/>
    <mergeCell ref="AQ118:AR119"/>
    <mergeCell ref="AS118:AT119"/>
    <mergeCell ref="AU118:AV119"/>
    <mergeCell ref="AW118:AX119"/>
    <mergeCell ref="AY118:AZ119"/>
    <mergeCell ref="BA118:BB119"/>
    <mergeCell ref="H118:M119"/>
    <mergeCell ref="N118:N119"/>
    <mergeCell ref="O118:U119"/>
    <mergeCell ref="V118:V119"/>
    <mergeCell ref="W118:X119"/>
    <mergeCell ref="Y118:AF119"/>
    <mergeCell ref="AG118:AH119"/>
    <mergeCell ref="AI118:AM119"/>
    <mergeCell ref="AN118:AP119"/>
    <mergeCell ref="AU96:AV97"/>
    <mergeCell ref="AW96:AX97"/>
    <mergeCell ref="AY96:AZ97"/>
    <mergeCell ref="BA96:BB97"/>
    <mergeCell ref="H96:M97"/>
    <mergeCell ref="AY107:AZ108"/>
    <mergeCell ref="BA107:BB108"/>
    <mergeCell ref="AU109:AV111"/>
    <mergeCell ref="AW109:AX111"/>
    <mergeCell ref="AY109:AZ113"/>
    <mergeCell ref="BA109:BB113"/>
    <mergeCell ref="H107:M108"/>
    <mergeCell ref="N107:N108"/>
    <mergeCell ref="O107:U108"/>
    <mergeCell ref="V107:V108"/>
    <mergeCell ref="W107:X108"/>
    <mergeCell ref="Y107:AF108"/>
    <mergeCell ref="AG107:AH108"/>
    <mergeCell ref="AI107:AM108"/>
    <mergeCell ref="AN107:AP108"/>
    <mergeCell ref="AQ109:AR111"/>
    <mergeCell ref="AS109:AT111"/>
    <mergeCell ref="H111:M113"/>
    <mergeCell ref="N111:AD113"/>
    <mergeCell ref="O96:U97"/>
    <mergeCell ref="V96:V97"/>
    <mergeCell ref="W96:X97"/>
    <mergeCell ref="Y96:AF97"/>
    <mergeCell ref="AG96:AH97"/>
    <mergeCell ref="AI96:AM97"/>
    <mergeCell ref="AN96:AP97"/>
    <mergeCell ref="AQ98:AR100"/>
    <mergeCell ref="AS98:AT100"/>
    <mergeCell ref="AS96:AT97"/>
    <mergeCell ref="N103:O103"/>
    <mergeCell ref="Z103:BB103"/>
    <mergeCell ref="N104:BB106"/>
    <mergeCell ref="AU98:AV100"/>
    <mergeCell ref="AW98:AX100"/>
    <mergeCell ref="AY98:AZ102"/>
    <mergeCell ref="H114:M117"/>
    <mergeCell ref="N114:O114"/>
    <mergeCell ref="Z114:BB114"/>
    <mergeCell ref="N115:BB117"/>
    <mergeCell ref="BA98:BB102"/>
    <mergeCell ref="AQ107:AR108"/>
    <mergeCell ref="AS107:AT108"/>
    <mergeCell ref="AU107:AV108"/>
    <mergeCell ref="AW107:AX108"/>
    <mergeCell ref="AE112:AG113"/>
    <mergeCell ref="AH101:AX102"/>
    <mergeCell ref="P103:Y103"/>
    <mergeCell ref="AH112:AX113"/>
    <mergeCell ref="P114:Y114"/>
    <mergeCell ref="V85:V86"/>
    <mergeCell ref="W85:X86"/>
    <mergeCell ref="Y85:AF86"/>
    <mergeCell ref="AG85:AH86"/>
    <mergeCell ref="AI85:AM86"/>
    <mergeCell ref="AN85:AP86"/>
    <mergeCell ref="A109:G119"/>
    <mergeCell ref="H109:M110"/>
    <mergeCell ref="N109:AD110"/>
    <mergeCell ref="AE109:AF111"/>
    <mergeCell ref="AG109:AJ111"/>
    <mergeCell ref="AK109:AN111"/>
    <mergeCell ref="AO109:AP111"/>
    <mergeCell ref="A98:G108"/>
    <mergeCell ref="H98:M99"/>
    <mergeCell ref="N98:AD99"/>
    <mergeCell ref="AE98:AF100"/>
    <mergeCell ref="AG98:AJ100"/>
    <mergeCell ref="AK98:AN100"/>
    <mergeCell ref="AO98:AP100"/>
    <mergeCell ref="H100:M102"/>
    <mergeCell ref="N100:AD102"/>
    <mergeCell ref="AE101:AG102"/>
    <mergeCell ref="H103:M106"/>
    <mergeCell ref="P81:Y81"/>
    <mergeCell ref="A87:G97"/>
    <mergeCell ref="H87:M88"/>
    <mergeCell ref="N87:AD88"/>
    <mergeCell ref="AE87:AF89"/>
    <mergeCell ref="AG87:AJ89"/>
    <mergeCell ref="AK87:AN89"/>
    <mergeCell ref="AO87:AP89"/>
    <mergeCell ref="AQ87:AR89"/>
    <mergeCell ref="H89:M91"/>
    <mergeCell ref="N89:AD91"/>
    <mergeCell ref="AE90:AG91"/>
    <mergeCell ref="H92:M95"/>
    <mergeCell ref="N92:O92"/>
    <mergeCell ref="Z92:BB92"/>
    <mergeCell ref="N93:BB95"/>
    <mergeCell ref="AQ96:AR97"/>
    <mergeCell ref="P92:Y92"/>
    <mergeCell ref="N96:N97"/>
    <mergeCell ref="H85:M86"/>
    <mergeCell ref="N85:N86"/>
    <mergeCell ref="O85:U86"/>
    <mergeCell ref="AY85:AZ86"/>
    <mergeCell ref="BA85:BB86"/>
    <mergeCell ref="H78:M80"/>
    <mergeCell ref="H70:M73"/>
    <mergeCell ref="N70:O70"/>
    <mergeCell ref="Z70:BB70"/>
    <mergeCell ref="AY87:AZ91"/>
    <mergeCell ref="BA87:BB91"/>
    <mergeCell ref="AY74:AZ75"/>
    <mergeCell ref="BA74:BB75"/>
    <mergeCell ref="A120:BB120"/>
    <mergeCell ref="N78:AD80"/>
    <mergeCell ref="AE79:AG80"/>
    <mergeCell ref="H81:M84"/>
    <mergeCell ref="N81:O81"/>
    <mergeCell ref="Z81:BB81"/>
    <mergeCell ref="N82:BB84"/>
    <mergeCell ref="AG76:AJ78"/>
    <mergeCell ref="AK76:AN78"/>
    <mergeCell ref="AO76:AP78"/>
    <mergeCell ref="AQ76:AR78"/>
    <mergeCell ref="AS76:AT78"/>
    <mergeCell ref="AU76:AV78"/>
    <mergeCell ref="AW76:AX78"/>
    <mergeCell ref="AY76:AZ80"/>
    <mergeCell ref="BA76:BB80"/>
    <mergeCell ref="AQ65:AR67"/>
    <mergeCell ref="AS65:AT67"/>
    <mergeCell ref="AU65:AV67"/>
    <mergeCell ref="H67:M69"/>
    <mergeCell ref="A121:AP123"/>
    <mergeCell ref="AQ121:AT123"/>
    <mergeCell ref="AU121:AX123"/>
    <mergeCell ref="AY121:BB123"/>
    <mergeCell ref="H74:M75"/>
    <mergeCell ref="N74:N75"/>
    <mergeCell ref="O74:U75"/>
    <mergeCell ref="V74:V75"/>
    <mergeCell ref="W74:X75"/>
    <mergeCell ref="Y74:AF75"/>
    <mergeCell ref="AG74:AH75"/>
    <mergeCell ref="AI74:AM75"/>
    <mergeCell ref="AN74:AP75"/>
    <mergeCell ref="A76:G86"/>
    <mergeCell ref="H76:M77"/>
    <mergeCell ref="N76:AD77"/>
    <mergeCell ref="AE76:AF78"/>
    <mergeCell ref="A65:G75"/>
    <mergeCell ref="N67:AD69"/>
    <mergeCell ref="AE68:AG69"/>
    <mergeCell ref="O63:U64"/>
    <mergeCell ref="V63:V64"/>
    <mergeCell ref="W63:X64"/>
    <mergeCell ref="Y63:AF64"/>
    <mergeCell ref="AG63:AH64"/>
    <mergeCell ref="AI63:AM64"/>
    <mergeCell ref="AN63:AP64"/>
    <mergeCell ref="H65:M66"/>
    <mergeCell ref="N65:AD66"/>
    <mergeCell ref="AE65:AF67"/>
    <mergeCell ref="AG65:AJ67"/>
    <mergeCell ref="AK65:AN67"/>
    <mergeCell ref="AO65:AP67"/>
    <mergeCell ref="AQ54:AR56"/>
    <mergeCell ref="AS54:AT56"/>
    <mergeCell ref="H56:M58"/>
    <mergeCell ref="N56:AD58"/>
    <mergeCell ref="AE57:AG58"/>
    <mergeCell ref="H59:M62"/>
    <mergeCell ref="N59:O59"/>
    <mergeCell ref="Z59:BB59"/>
    <mergeCell ref="N60:BB62"/>
    <mergeCell ref="AG41:AH42"/>
    <mergeCell ref="AI41:AM42"/>
    <mergeCell ref="AN41:AP42"/>
    <mergeCell ref="A54:G64"/>
    <mergeCell ref="H54:M55"/>
    <mergeCell ref="N54:AD55"/>
    <mergeCell ref="AE54:AF56"/>
    <mergeCell ref="AG54:AJ56"/>
    <mergeCell ref="AK54:AN56"/>
    <mergeCell ref="AO54:AP56"/>
    <mergeCell ref="A43:G53"/>
    <mergeCell ref="H43:M44"/>
    <mergeCell ref="N43:AD44"/>
    <mergeCell ref="H52:M53"/>
    <mergeCell ref="N52:N53"/>
    <mergeCell ref="O52:U53"/>
    <mergeCell ref="V52:V53"/>
    <mergeCell ref="W52:X53"/>
    <mergeCell ref="Y52:AF53"/>
    <mergeCell ref="AG52:AH53"/>
    <mergeCell ref="AI52:AM53"/>
    <mergeCell ref="AN52:AP53"/>
    <mergeCell ref="H63:M64"/>
    <mergeCell ref="N63:N64"/>
    <mergeCell ref="H45:M47"/>
    <mergeCell ref="N45:AD47"/>
    <mergeCell ref="AE46:AG47"/>
    <mergeCell ref="H48:M51"/>
    <mergeCell ref="N48:O48"/>
    <mergeCell ref="Z48:BB48"/>
    <mergeCell ref="N49:BB51"/>
    <mergeCell ref="AQ52:AR53"/>
    <mergeCell ref="AS52:AT53"/>
    <mergeCell ref="AU52:AV53"/>
    <mergeCell ref="AW52:AX53"/>
    <mergeCell ref="AY52:AZ53"/>
    <mergeCell ref="BA52:BB53"/>
    <mergeCell ref="AY43:AZ47"/>
    <mergeCell ref="BA43:BB47"/>
    <mergeCell ref="A32:G42"/>
    <mergeCell ref="H32:M33"/>
    <mergeCell ref="N32:AD33"/>
    <mergeCell ref="AE32:AF34"/>
    <mergeCell ref="AG32:AJ34"/>
    <mergeCell ref="AK32:AN34"/>
    <mergeCell ref="AO32:AP34"/>
    <mergeCell ref="AQ32:AR34"/>
    <mergeCell ref="AS32:AT34"/>
    <mergeCell ref="H37:M40"/>
    <mergeCell ref="N37:O37"/>
    <mergeCell ref="Z37:BB37"/>
    <mergeCell ref="N38:BB40"/>
    <mergeCell ref="H41:M42"/>
    <mergeCell ref="N41:N42"/>
    <mergeCell ref="O41:U42"/>
    <mergeCell ref="V41:V42"/>
    <mergeCell ref="W41:X42"/>
    <mergeCell ref="Y41:AF42"/>
    <mergeCell ref="AQ41:AR42"/>
    <mergeCell ref="AS41:AT42"/>
    <mergeCell ref="AU41:AV42"/>
    <mergeCell ref="AW41:AX42"/>
    <mergeCell ref="AY41:AZ42"/>
    <mergeCell ref="AU30:AV31"/>
    <mergeCell ref="AW30:AX31"/>
    <mergeCell ref="AY30:AZ31"/>
    <mergeCell ref="BA30:BB31"/>
    <mergeCell ref="AY32:AZ36"/>
    <mergeCell ref="BA32:BB36"/>
    <mergeCell ref="H34:M36"/>
    <mergeCell ref="N34:AD36"/>
    <mergeCell ref="AE35:AG36"/>
    <mergeCell ref="O30:U31"/>
    <mergeCell ref="V30:V31"/>
    <mergeCell ref="W30:X31"/>
    <mergeCell ref="Y30:AF31"/>
    <mergeCell ref="AG30:AH31"/>
    <mergeCell ref="AI30:AM31"/>
    <mergeCell ref="AN30:AP31"/>
    <mergeCell ref="AQ30:AR31"/>
    <mergeCell ref="AS30:AT31"/>
    <mergeCell ref="A18:M20"/>
    <mergeCell ref="N18:BB20"/>
    <mergeCell ref="A21:G31"/>
    <mergeCell ref="H21:M22"/>
    <mergeCell ref="N21:AD22"/>
    <mergeCell ref="AE21:AF23"/>
    <mergeCell ref="AG21:AJ23"/>
    <mergeCell ref="AK21:AN23"/>
    <mergeCell ref="AO21:AP23"/>
    <mergeCell ref="AQ21:AR23"/>
    <mergeCell ref="AS21:AT23"/>
    <mergeCell ref="AU21:AV23"/>
    <mergeCell ref="AW21:AX23"/>
    <mergeCell ref="AY21:AZ25"/>
    <mergeCell ref="BA21:BB25"/>
    <mergeCell ref="H23:M25"/>
    <mergeCell ref="N23:AD25"/>
    <mergeCell ref="AE24:AG25"/>
    <mergeCell ref="H26:M29"/>
    <mergeCell ref="N26:O26"/>
    <mergeCell ref="Z26:BB26"/>
    <mergeCell ref="N27:BB29"/>
    <mergeCell ref="H30:M31"/>
    <mergeCell ref="N30:N31"/>
    <mergeCell ref="A12:M14"/>
    <mergeCell ref="N12:AH14"/>
    <mergeCell ref="AI12:AI14"/>
    <mergeCell ref="AJ12:AM14"/>
    <mergeCell ref="AN12:AN14"/>
    <mergeCell ref="AO12:AP14"/>
    <mergeCell ref="AQ12:AZ14"/>
    <mergeCell ref="BA12:BB14"/>
    <mergeCell ref="A15:M17"/>
    <mergeCell ref="N15:BB17"/>
    <mergeCell ref="A1:BB1"/>
    <mergeCell ref="A2:BB2"/>
    <mergeCell ref="A3:BB3"/>
    <mergeCell ref="A4:BB7"/>
    <mergeCell ref="A8:F9"/>
    <mergeCell ref="G8:P9"/>
    <mergeCell ref="Q8:R11"/>
    <mergeCell ref="S8:BB9"/>
    <mergeCell ref="A10:F11"/>
    <mergeCell ref="G10:P11"/>
    <mergeCell ref="S10:AI11"/>
    <mergeCell ref="AJ10:AL11"/>
    <mergeCell ref="AM10:AP11"/>
    <mergeCell ref="AQ10:AR11"/>
    <mergeCell ref="AS10:AT11"/>
    <mergeCell ref="AU10:AV11"/>
    <mergeCell ref="AW10:AX11"/>
    <mergeCell ref="AY10:AZ11"/>
    <mergeCell ref="BA10:BB11"/>
  </mergeCells>
  <phoneticPr fontId="25"/>
  <dataValidations count="3">
    <dataValidation allowBlank="1" showInputMessage="1" showErrorMessage="1" promptTitle="カタカナ" sqref="N21:AD22 N54:AD55 N32:AD33 N43:AD44 N65:AD66 N76:AD77 N109:AD110 N87:AD88 N98:AD99" xr:uid="{00000000-0002-0000-0C00-000000000000}"/>
    <dataValidation allowBlank="1" showInputMessage="1" showErrorMessage="1" sqref="N15:BB20 N23:AD25 N27:BB29 N56:AD58 N60:BB62 N34:AD36 N38:BB40 N45:AD47 N49:BB51 N67:AD69 N71:BB73 N78:AD80 N82:BB84 N111:AD113 N115:BB117 N89:AD91 N93:BB95 N100:AD102 N104:BB106" xr:uid="{00000000-0002-0000-0C00-000001000000}"/>
    <dataValidation errorStyle="information" allowBlank="1" showInputMessage="1" showErrorMessage="1" sqref="AG65:AJ67 BA65:BB69 AG21:AJ23 O30:U31 AN30:AP31 AG32:AJ34 BA32:BB36 O41:U42 AN41:AP42 AG43:AJ45 BA43:BB47 O52:U53 AN52:AP53 AG54:AJ56 BA54:BB58 O63:U64 AN63:AP64 AN74:AP75 O74:U75 AG76:AJ78 O85:U86 AN85:AP86 AG87:AJ89 BA87:BB91 O96:U97 AN96:AP97 AG98:AJ100 BA98:BB102 O107:U108 AN107:AP108 AG109:AJ111 BA109:BB113 O118:U119 AN118:AP119" xr:uid="{00000000-0002-0000-0C00-000002000000}"/>
  </dataValidations>
  <printOptions horizontalCentered="1"/>
  <pageMargins left="0.19685039370078741" right="0.19685039370078741" top="0.78740157480314965" bottom="0.19685039370078741" header="0.51181102362204722" footer="0.51181102362204722"/>
  <pageSetup paperSize="9" scale="95" orientation="portrait" blackAndWhite="1" r:id="rId1"/>
  <headerFooter alignWithMargins="0"/>
  <rowBreaks count="1" manualBreakCount="1">
    <brk id="75" max="5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D3C70-D96C-456B-BE52-09EE06DDCB79}">
  <dimension ref="A1:AH35"/>
  <sheetViews>
    <sheetView zoomScaleNormal="100" workbookViewId="0"/>
  </sheetViews>
  <sheetFormatPr defaultColWidth="9" defaultRowHeight="18.75"/>
  <cols>
    <col min="1" max="33" width="3" style="126" customWidth="1"/>
    <col min="34" max="90" width="2.625" style="126" customWidth="1"/>
    <col min="91" max="16384" width="9" style="126"/>
  </cols>
  <sheetData>
    <row r="1" spans="1:34" ht="22.5" customHeight="1">
      <c r="A1" s="125"/>
      <c r="B1" s="1117" t="s">
        <v>483</v>
      </c>
      <c r="C1" s="1117"/>
      <c r="D1" s="1117"/>
      <c r="E1" s="1117"/>
      <c r="F1" s="1117"/>
      <c r="G1" s="1117"/>
      <c r="H1" s="1117"/>
      <c r="I1" s="1117"/>
      <c r="J1" s="1117"/>
      <c r="K1" s="1117"/>
      <c r="L1" s="1117"/>
      <c r="V1" s="127"/>
      <c r="X1" s="128"/>
      <c r="Y1" s="1118" t="s">
        <v>484</v>
      </c>
      <c r="Z1" s="1118"/>
      <c r="AA1" s="1118"/>
      <c r="AB1" s="1118"/>
      <c r="AC1" s="1118"/>
      <c r="AD1" s="1118"/>
      <c r="AE1" s="1118"/>
      <c r="AF1" s="1118"/>
      <c r="AG1" s="1118"/>
    </row>
    <row r="2" spans="1:34" ht="22.5" customHeight="1">
      <c r="A2" s="125"/>
      <c r="B2" s="1117" t="s">
        <v>485</v>
      </c>
      <c r="C2" s="1117"/>
      <c r="D2" s="1117"/>
      <c r="E2" s="1117"/>
      <c r="F2" s="1117"/>
      <c r="G2" s="1117"/>
      <c r="H2" s="1117"/>
      <c r="I2" s="1117"/>
      <c r="J2" s="1117"/>
      <c r="K2" s="1117"/>
      <c r="L2" s="1117"/>
      <c r="M2" s="1117"/>
      <c r="N2" s="129"/>
      <c r="O2" s="129"/>
      <c r="P2" s="129"/>
      <c r="Q2" s="129"/>
      <c r="R2" s="129"/>
      <c r="S2" s="129"/>
      <c r="T2" s="129"/>
      <c r="U2" s="129"/>
      <c r="V2" s="127"/>
      <c r="X2" s="130"/>
    </row>
    <row r="3" spans="1:34" ht="22.5" customHeight="1">
      <c r="S3" s="129" t="s">
        <v>486</v>
      </c>
      <c r="T3" s="129"/>
      <c r="U3" s="129"/>
      <c r="V3" s="129"/>
      <c r="W3" s="131" t="s">
        <v>487</v>
      </c>
      <c r="X3" s="131"/>
      <c r="Y3" s="132"/>
      <c r="Z3" s="141" t="str">
        <f>'01.入会申込書'!AP25</f>
        <v/>
      </c>
      <c r="AA3" s="131" t="s">
        <v>488</v>
      </c>
      <c r="AB3" s="133"/>
      <c r="AC3" s="141" t="str">
        <f>'01.入会申込書'!AT25</f>
        <v/>
      </c>
      <c r="AD3" s="131" t="s">
        <v>489</v>
      </c>
      <c r="AE3" s="133"/>
      <c r="AF3" s="141" t="str">
        <f>'01.入会申込書'!AX25</f>
        <v/>
      </c>
      <c r="AG3" s="131" t="s">
        <v>490</v>
      </c>
      <c r="AH3" s="134"/>
    </row>
    <row r="4" spans="1:34" ht="11.25" customHeight="1">
      <c r="S4" s="127"/>
      <c r="U4" s="135"/>
      <c r="V4" s="135"/>
      <c r="W4" s="127"/>
      <c r="X4" s="136"/>
      <c r="Y4" s="136"/>
      <c r="Z4" s="136"/>
      <c r="AA4" s="137"/>
      <c r="AB4" s="138"/>
      <c r="AC4" s="138"/>
      <c r="AD4" s="137"/>
      <c r="AE4" s="138"/>
      <c r="AF4" s="138"/>
      <c r="AG4" s="137"/>
      <c r="AH4" s="137"/>
    </row>
    <row r="5" spans="1:34" ht="26.25" customHeight="1">
      <c r="A5" s="1119" t="s">
        <v>688</v>
      </c>
      <c r="B5" s="1119"/>
      <c r="C5" s="1119"/>
      <c r="D5" s="1119"/>
      <c r="E5" s="1119"/>
      <c r="F5" s="1119"/>
      <c r="G5" s="1119"/>
      <c r="H5" s="1119"/>
      <c r="I5" s="1119"/>
      <c r="J5" s="1119"/>
      <c r="K5" s="1119"/>
      <c r="L5" s="1119"/>
      <c r="M5" s="1119"/>
      <c r="N5" s="1119"/>
      <c r="O5" s="1119"/>
      <c r="P5" s="1119"/>
      <c r="Q5" s="1119"/>
      <c r="R5" s="1119"/>
      <c r="S5" s="1119"/>
      <c r="T5" s="1119"/>
      <c r="U5" s="1119"/>
      <c r="V5" s="1119"/>
      <c r="W5" s="1119"/>
      <c r="X5" s="1119"/>
      <c r="Y5" s="1119"/>
      <c r="Z5" s="1119"/>
      <c r="AA5" s="1119"/>
      <c r="AB5" s="1119"/>
      <c r="AC5" s="1119"/>
      <c r="AD5" s="1119"/>
      <c r="AE5" s="1119"/>
      <c r="AF5" s="1119"/>
      <c r="AG5" s="1119"/>
    </row>
    <row r="6" spans="1:34" ht="6" customHeight="1">
      <c r="S6" s="127"/>
      <c r="U6" s="135"/>
      <c r="V6" s="135"/>
      <c r="W6" s="127"/>
      <c r="X6" s="136"/>
      <c r="Y6" s="136"/>
      <c r="Z6" s="136"/>
      <c r="AA6" s="137"/>
      <c r="AB6" s="138"/>
      <c r="AC6" s="138"/>
      <c r="AD6" s="137"/>
      <c r="AE6" s="138"/>
      <c r="AF6" s="138"/>
      <c r="AG6" s="137"/>
      <c r="AH6" s="137"/>
    </row>
    <row r="7" spans="1:34" s="139" customFormat="1" ht="15" customHeight="1">
      <c r="B7" s="1116" t="s">
        <v>689</v>
      </c>
      <c r="C7" s="1116"/>
      <c r="D7" s="1116"/>
      <c r="E7" s="1116"/>
      <c r="F7" s="1116"/>
      <c r="G7" s="1116"/>
      <c r="H7" s="1116"/>
      <c r="I7" s="1116"/>
      <c r="J7" s="1116"/>
      <c r="K7" s="1116"/>
      <c r="L7" s="1116"/>
      <c r="M7" s="1116"/>
      <c r="N7" s="1116"/>
      <c r="O7" s="1116"/>
      <c r="P7" s="1116"/>
      <c r="Q7" s="1116"/>
      <c r="R7" s="1116"/>
      <c r="S7" s="1116"/>
      <c r="T7" s="1116"/>
      <c r="U7" s="1116"/>
      <c r="V7" s="1116"/>
      <c r="W7" s="1116"/>
      <c r="X7" s="1116"/>
      <c r="Y7" s="1116"/>
      <c r="Z7" s="1116"/>
      <c r="AA7" s="1116"/>
      <c r="AB7" s="1116"/>
      <c r="AC7" s="1116"/>
      <c r="AD7" s="1116"/>
      <c r="AE7" s="1116"/>
      <c r="AF7" s="1116"/>
    </row>
    <row r="8" spans="1:34" s="139" customFormat="1" ht="15" customHeight="1">
      <c r="B8" s="1116" t="s">
        <v>491</v>
      </c>
      <c r="C8" s="1116"/>
      <c r="D8" s="1116"/>
      <c r="E8" s="1116"/>
      <c r="F8" s="1116"/>
      <c r="G8" s="1116"/>
      <c r="H8" s="1116"/>
      <c r="I8" s="1116"/>
      <c r="J8" s="1116"/>
      <c r="K8" s="1116"/>
      <c r="L8" s="1116"/>
      <c r="M8" s="1116"/>
      <c r="N8" s="1116"/>
      <c r="O8" s="1116"/>
      <c r="P8" s="1116"/>
      <c r="Q8" s="1116"/>
      <c r="R8" s="1116"/>
      <c r="S8" s="1116"/>
      <c r="T8" s="1116"/>
      <c r="U8" s="1116"/>
      <c r="V8" s="1116"/>
      <c r="W8" s="1116"/>
      <c r="X8" s="1116"/>
      <c r="Y8" s="1116"/>
      <c r="Z8" s="1116"/>
      <c r="AA8" s="1116"/>
      <c r="AB8" s="1116"/>
      <c r="AC8" s="1116"/>
      <c r="AD8" s="1116"/>
      <c r="AE8" s="1116"/>
      <c r="AF8" s="1116"/>
    </row>
    <row r="9" spans="1:34" s="139" customFormat="1" ht="6" customHeight="1"/>
    <row r="10" spans="1:34" s="139" customFormat="1" ht="18" customHeight="1">
      <c r="A10" s="158"/>
      <c r="B10" s="1120" t="s">
        <v>492</v>
      </c>
      <c r="C10" s="1120"/>
      <c r="D10" s="1120"/>
      <c r="E10" s="1120"/>
      <c r="F10" s="1120"/>
      <c r="G10" s="1120"/>
      <c r="H10" s="1120"/>
      <c r="I10" s="1120"/>
      <c r="J10" s="1120"/>
      <c r="K10" s="1120"/>
      <c r="L10" s="1120"/>
      <c r="M10" s="1120"/>
      <c r="N10" s="1120"/>
      <c r="O10" s="1120"/>
      <c r="P10" s="1120"/>
      <c r="Q10" s="1120"/>
      <c r="R10" s="1120"/>
      <c r="S10" s="1121"/>
      <c r="T10" s="1122"/>
      <c r="U10" s="1120" t="s">
        <v>493</v>
      </c>
      <c r="V10" s="1120"/>
      <c r="W10" s="1120"/>
      <c r="X10" s="1120"/>
      <c r="Y10" s="1120"/>
      <c r="Z10" s="1120"/>
      <c r="AA10" s="1120"/>
      <c r="AB10" s="1120"/>
      <c r="AC10" s="1120"/>
      <c r="AD10" s="1120"/>
      <c r="AE10" s="1120"/>
      <c r="AF10" s="1120"/>
      <c r="AG10" s="1121"/>
    </row>
    <row r="11" spans="1:34" s="139" customFormat="1" ht="13.5" customHeight="1">
      <c r="A11" s="140"/>
      <c r="B11" s="1125" t="str">
        <f>'01.入会申込書'!M35</f>
        <v/>
      </c>
      <c r="C11" s="1125"/>
      <c r="D11" s="1125"/>
      <c r="E11" s="1125"/>
      <c r="F11" s="1125"/>
      <c r="G11" s="1125"/>
      <c r="H11" s="1125"/>
      <c r="I11" s="1125"/>
      <c r="J11" s="1125"/>
      <c r="K11" s="1125"/>
      <c r="L11" s="1125"/>
      <c r="M11" s="1125"/>
      <c r="N11" s="1125"/>
      <c r="O11" s="1125"/>
      <c r="P11" s="1125"/>
      <c r="Q11" s="1125"/>
      <c r="R11" s="1125"/>
      <c r="S11" s="1126"/>
      <c r="T11" s="1123"/>
      <c r="U11" s="1125" t="str">
        <f>'01.入会申込書'!M47</f>
        <v/>
      </c>
      <c r="V11" s="1125"/>
      <c r="W11" s="1125"/>
      <c r="X11" s="1125"/>
      <c r="Y11" s="1125"/>
      <c r="Z11" s="1125"/>
      <c r="AA11" s="1125"/>
      <c r="AB11" s="1125"/>
      <c r="AC11" s="1125"/>
      <c r="AD11" s="1125"/>
      <c r="AE11" s="1125"/>
      <c r="AF11" s="1125"/>
      <c r="AG11" s="1126"/>
    </row>
    <row r="12" spans="1:34" s="139" customFormat="1" ht="13.5" customHeight="1">
      <c r="A12" s="159"/>
      <c r="B12" s="1127"/>
      <c r="C12" s="1127"/>
      <c r="D12" s="1127"/>
      <c r="E12" s="1127"/>
      <c r="F12" s="1127"/>
      <c r="G12" s="1127"/>
      <c r="H12" s="1127"/>
      <c r="I12" s="1127"/>
      <c r="J12" s="1127"/>
      <c r="K12" s="1127"/>
      <c r="L12" s="1127"/>
      <c r="M12" s="1127"/>
      <c r="N12" s="1127"/>
      <c r="O12" s="1127"/>
      <c r="P12" s="1127"/>
      <c r="Q12" s="1127"/>
      <c r="R12" s="1127"/>
      <c r="S12" s="1128"/>
      <c r="T12" s="1124"/>
      <c r="U12" s="1127"/>
      <c r="V12" s="1127"/>
      <c r="W12" s="1127"/>
      <c r="X12" s="1127"/>
      <c r="Y12" s="1127"/>
      <c r="Z12" s="1127"/>
      <c r="AA12" s="1127"/>
      <c r="AB12" s="1127"/>
      <c r="AC12" s="1127"/>
      <c r="AD12" s="1127"/>
      <c r="AE12" s="1127"/>
      <c r="AF12" s="1127"/>
      <c r="AG12" s="1128"/>
    </row>
    <row r="13" spans="1:34" s="139" customFormat="1" ht="18" customHeight="1">
      <c r="A13" s="158"/>
      <c r="B13" s="1120" t="s">
        <v>494</v>
      </c>
      <c r="C13" s="1120"/>
      <c r="D13" s="1120"/>
      <c r="E13" s="1120"/>
      <c r="F13" s="1120"/>
      <c r="G13" s="1120"/>
      <c r="H13" s="1120"/>
      <c r="I13" s="1120"/>
      <c r="J13" s="1120"/>
      <c r="K13" s="1120"/>
      <c r="L13" s="1120"/>
      <c r="M13" s="1120"/>
      <c r="N13" s="1120"/>
      <c r="O13" s="1120"/>
      <c r="P13" s="1120"/>
      <c r="Q13" s="1120"/>
      <c r="R13" s="1120"/>
      <c r="S13" s="1121"/>
      <c r="T13" s="1122"/>
      <c r="U13" s="1120" t="s">
        <v>495</v>
      </c>
      <c r="V13" s="1120"/>
      <c r="W13" s="1120"/>
      <c r="X13" s="1120"/>
      <c r="Y13" s="1120"/>
      <c r="Z13" s="1120"/>
      <c r="AA13" s="1120"/>
      <c r="AB13" s="1120"/>
      <c r="AC13" s="1120"/>
      <c r="AD13" s="1120"/>
      <c r="AE13" s="1120"/>
      <c r="AF13" s="1120"/>
      <c r="AG13" s="1121"/>
    </row>
    <row r="14" spans="1:34" s="139" customFormat="1" ht="18" customHeight="1">
      <c r="A14" s="140"/>
      <c r="B14" s="1129" t="str">
        <f>'01.入会申込書'!M27</f>
        <v/>
      </c>
      <c r="C14" s="1129"/>
      <c r="D14" s="1129"/>
      <c r="E14" s="1129"/>
      <c r="F14" s="1129"/>
      <c r="G14" s="1129"/>
      <c r="H14" s="1131" t="s">
        <v>496</v>
      </c>
      <c r="I14" s="1129" t="str">
        <f>'01.入会申込書'!AI27</f>
        <v/>
      </c>
      <c r="J14" s="1129"/>
      <c r="K14" s="1131" t="s">
        <v>497</v>
      </c>
      <c r="L14" s="1129" t="str">
        <f>'01.入会申込書'!AP27</f>
        <v/>
      </c>
      <c r="M14" s="1129"/>
      <c r="N14" s="1129"/>
      <c r="O14" s="1129"/>
      <c r="P14" s="1129"/>
      <c r="Q14" s="1129"/>
      <c r="R14" s="1129"/>
      <c r="S14" s="1133"/>
      <c r="T14" s="1123"/>
      <c r="U14" s="1125"/>
      <c r="V14" s="1125"/>
      <c r="W14" s="1125"/>
      <c r="X14" s="1125"/>
      <c r="Y14" s="1125"/>
      <c r="Z14" s="1125"/>
      <c r="AA14" s="1125"/>
      <c r="AB14" s="1125"/>
      <c r="AC14" s="1125"/>
      <c r="AD14" s="1125"/>
      <c r="AE14" s="1125"/>
      <c r="AF14" s="1125"/>
      <c r="AG14" s="1126"/>
    </row>
    <row r="15" spans="1:34" s="139" customFormat="1" ht="7.5" customHeight="1">
      <c r="A15" s="159"/>
      <c r="B15" s="1130"/>
      <c r="C15" s="1130"/>
      <c r="D15" s="1130"/>
      <c r="E15" s="1130"/>
      <c r="F15" s="1130"/>
      <c r="G15" s="1130"/>
      <c r="H15" s="1132"/>
      <c r="I15" s="1130"/>
      <c r="J15" s="1130"/>
      <c r="K15" s="1132"/>
      <c r="L15" s="1130"/>
      <c r="M15" s="1130"/>
      <c r="N15" s="1130"/>
      <c r="O15" s="1130"/>
      <c r="P15" s="1130"/>
      <c r="Q15" s="1130"/>
      <c r="R15" s="1130"/>
      <c r="S15" s="1134"/>
      <c r="T15" s="1124"/>
      <c r="U15" s="1127"/>
      <c r="V15" s="1127"/>
      <c r="W15" s="1127"/>
      <c r="X15" s="1127"/>
      <c r="Y15" s="1127"/>
      <c r="Z15" s="1127"/>
      <c r="AA15" s="1127"/>
      <c r="AB15" s="1127"/>
      <c r="AC15" s="1127"/>
      <c r="AD15" s="1127"/>
      <c r="AE15" s="1127"/>
      <c r="AF15" s="1127"/>
      <c r="AG15" s="1128"/>
    </row>
    <row r="16" spans="1:34" s="139" customFormat="1" ht="18" customHeight="1">
      <c r="A16" s="158"/>
      <c r="B16" s="1120" t="s">
        <v>498</v>
      </c>
      <c r="C16" s="1120"/>
      <c r="D16" s="1120"/>
      <c r="E16" s="160" t="s">
        <v>499</v>
      </c>
      <c r="F16" s="1141" t="str">
        <f>'01.入会申込書'!O38&amp;""</f>
        <v/>
      </c>
      <c r="G16" s="1141"/>
      <c r="H16" s="1141"/>
      <c r="I16" s="1141"/>
      <c r="J16" s="1141"/>
      <c r="K16" s="1141"/>
      <c r="L16" s="1141"/>
      <c r="M16" s="1141"/>
      <c r="N16" s="1141"/>
      <c r="O16" s="1135"/>
      <c r="P16" s="1135"/>
      <c r="Q16" s="1135"/>
      <c r="R16" s="1135"/>
      <c r="S16" s="1135"/>
      <c r="T16" s="1135"/>
      <c r="U16" s="1135"/>
      <c r="V16" s="1135"/>
      <c r="W16" s="1135"/>
      <c r="X16" s="1135"/>
      <c r="Y16" s="1135"/>
      <c r="Z16" s="1135"/>
      <c r="AA16" s="1135"/>
      <c r="AB16" s="1135"/>
      <c r="AC16" s="1135"/>
      <c r="AD16" s="1135"/>
      <c r="AE16" s="1135"/>
      <c r="AF16" s="1135"/>
      <c r="AG16" s="1136"/>
    </row>
    <row r="17" spans="1:33" s="139" customFormat="1" ht="13.5" customHeight="1">
      <c r="A17" s="140"/>
      <c r="B17" s="1137" t="str">
        <f>'01.入会申込書'!M39</f>
        <v>　</v>
      </c>
      <c r="C17" s="1137"/>
      <c r="D17" s="1137"/>
      <c r="E17" s="1137"/>
      <c r="F17" s="1137"/>
      <c r="G17" s="1137"/>
      <c r="H17" s="1137"/>
      <c r="I17" s="1137"/>
      <c r="J17" s="1137"/>
      <c r="K17" s="1137"/>
      <c r="L17" s="1137"/>
      <c r="M17" s="1137"/>
      <c r="N17" s="1137"/>
      <c r="O17" s="1137"/>
      <c r="P17" s="1137"/>
      <c r="Q17" s="1137"/>
      <c r="R17" s="1137"/>
      <c r="S17" s="1137"/>
      <c r="T17" s="1137"/>
      <c r="U17" s="1137"/>
      <c r="V17" s="1137"/>
      <c r="W17" s="1137"/>
      <c r="X17" s="1137"/>
      <c r="Y17" s="1137"/>
      <c r="Z17" s="1137"/>
      <c r="AA17" s="1137"/>
      <c r="AB17" s="1137"/>
      <c r="AC17" s="1137"/>
      <c r="AD17" s="1137"/>
      <c r="AE17" s="1137"/>
      <c r="AF17" s="1137"/>
      <c r="AG17" s="1138"/>
    </row>
    <row r="18" spans="1:33" s="139" customFormat="1" ht="13.5" customHeight="1">
      <c r="A18" s="159"/>
      <c r="B18" s="1139"/>
      <c r="C18" s="1139"/>
      <c r="D18" s="1139"/>
      <c r="E18" s="1139"/>
      <c r="F18" s="1139"/>
      <c r="G18" s="1139"/>
      <c r="H18" s="1139"/>
      <c r="I18" s="1139"/>
      <c r="J18" s="1139"/>
      <c r="K18" s="1139"/>
      <c r="L18" s="1139"/>
      <c r="M18" s="1139"/>
      <c r="N18" s="1139"/>
      <c r="O18" s="1139"/>
      <c r="P18" s="1139"/>
      <c r="Q18" s="1139"/>
      <c r="R18" s="1139"/>
      <c r="S18" s="1139"/>
      <c r="T18" s="1139"/>
      <c r="U18" s="1139"/>
      <c r="V18" s="1139"/>
      <c r="W18" s="1139"/>
      <c r="X18" s="1139"/>
      <c r="Y18" s="1139"/>
      <c r="Z18" s="1139"/>
      <c r="AA18" s="1139"/>
      <c r="AB18" s="1139"/>
      <c r="AC18" s="1139"/>
      <c r="AD18" s="1139"/>
      <c r="AE18" s="1139"/>
      <c r="AF18" s="1139"/>
      <c r="AG18" s="1140"/>
    </row>
    <row r="19" spans="1:33" s="139" customFormat="1" ht="18" customHeight="1">
      <c r="A19" s="158"/>
      <c r="B19" s="1120" t="s">
        <v>500</v>
      </c>
      <c r="C19" s="1120"/>
      <c r="D19" s="1120"/>
      <c r="E19" s="1120"/>
      <c r="F19" s="1120"/>
      <c r="G19" s="1120"/>
      <c r="H19" s="1120"/>
      <c r="I19" s="1120"/>
      <c r="J19" s="1120"/>
      <c r="K19" s="1120"/>
      <c r="L19" s="1120"/>
      <c r="M19" s="1120"/>
      <c r="N19" s="1120"/>
      <c r="O19" s="1120"/>
      <c r="P19" s="1121"/>
      <c r="Q19" s="1122"/>
      <c r="R19" s="1120" t="s">
        <v>501</v>
      </c>
      <c r="S19" s="1120"/>
      <c r="T19" s="1120"/>
      <c r="U19" s="1120"/>
      <c r="V19" s="1120"/>
      <c r="W19" s="1120"/>
      <c r="X19" s="1120"/>
      <c r="Y19" s="1120"/>
      <c r="Z19" s="1120"/>
      <c r="AA19" s="1120"/>
      <c r="AB19" s="1120"/>
      <c r="AC19" s="1120"/>
      <c r="AD19" s="1120"/>
      <c r="AE19" s="1120"/>
      <c r="AF19" s="1120"/>
      <c r="AG19" s="1121"/>
    </row>
    <row r="20" spans="1:33" s="139" customFormat="1" ht="11.25" customHeight="1">
      <c r="A20" s="140"/>
      <c r="B20" s="1129" t="str">
        <f>'01.入会申込書'!M41&amp;""</f>
        <v/>
      </c>
      <c r="C20" s="1129"/>
      <c r="D20" s="1129"/>
      <c r="E20" s="1129"/>
      <c r="F20" s="1129"/>
      <c r="G20" s="1129"/>
      <c r="H20" s="1129"/>
      <c r="I20" s="1129"/>
      <c r="J20" s="1129"/>
      <c r="K20" s="1129"/>
      <c r="L20" s="1129"/>
      <c r="M20" s="1129"/>
      <c r="N20" s="1129"/>
      <c r="O20" s="1129"/>
      <c r="P20" s="1133"/>
      <c r="Q20" s="1123"/>
      <c r="R20" s="1129" t="str">
        <f>'01.入会申込書'!AK41&amp;""</f>
        <v/>
      </c>
      <c r="S20" s="1129"/>
      <c r="T20" s="1129"/>
      <c r="U20" s="1129"/>
      <c r="V20" s="1129"/>
      <c r="W20" s="1129"/>
      <c r="X20" s="1129"/>
      <c r="Y20" s="1129"/>
      <c r="Z20" s="1129"/>
      <c r="AA20" s="1129"/>
      <c r="AB20" s="1129"/>
      <c r="AC20" s="1129"/>
      <c r="AD20" s="1129"/>
      <c r="AE20" s="1129"/>
      <c r="AF20" s="1129"/>
      <c r="AG20" s="1133"/>
    </row>
    <row r="21" spans="1:33" s="139" customFormat="1" ht="11.25" customHeight="1">
      <c r="A21" s="159"/>
      <c r="B21" s="1130"/>
      <c r="C21" s="1130"/>
      <c r="D21" s="1130"/>
      <c r="E21" s="1130"/>
      <c r="F21" s="1130"/>
      <c r="G21" s="1130"/>
      <c r="H21" s="1130"/>
      <c r="I21" s="1130"/>
      <c r="J21" s="1130"/>
      <c r="K21" s="1130"/>
      <c r="L21" s="1130"/>
      <c r="M21" s="1130"/>
      <c r="N21" s="1130"/>
      <c r="O21" s="1130"/>
      <c r="P21" s="1134"/>
      <c r="Q21" s="1124"/>
      <c r="R21" s="1130"/>
      <c r="S21" s="1130"/>
      <c r="T21" s="1130"/>
      <c r="U21" s="1130"/>
      <c r="V21" s="1130"/>
      <c r="W21" s="1130"/>
      <c r="X21" s="1130"/>
      <c r="Y21" s="1130"/>
      <c r="Z21" s="1130"/>
      <c r="AA21" s="1130"/>
      <c r="AB21" s="1130"/>
      <c r="AC21" s="1130"/>
      <c r="AD21" s="1130"/>
      <c r="AE21" s="1130"/>
      <c r="AF21" s="1130"/>
      <c r="AG21" s="1134"/>
    </row>
    <row r="22" spans="1:33">
      <c r="B22" s="161"/>
      <c r="C22" s="161"/>
      <c r="D22" s="161"/>
      <c r="E22" s="161"/>
      <c r="F22" s="161"/>
      <c r="G22" s="161"/>
      <c r="H22" s="161"/>
      <c r="I22" s="161"/>
      <c r="J22" s="161"/>
      <c r="K22" s="161"/>
      <c r="L22" s="161"/>
      <c r="M22" s="162"/>
      <c r="N22" s="163" t="s">
        <v>502</v>
      </c>
      <c r="O22" s="163"/>
      <c r="P22" s="163" t="s">
        <v>503</v>
      </c>
      <c r="Q22" s="163"/>
      <c r="R22" s="163" t="s">
        <v>504</v>
      </c>
      <c r="S22" s="164"/>
      <c r="T22" s="161"/>
      <c r="U22" s="161"/>
      <c r="V22" s="161"/>
      <c r="W22" s="161"/>
      <c r="X22" s="161"/>
      <c r="Y22" s="161"/>
      <c r="Z22" s="161"/>
      <c r="AA22" s="161"/>
      <c r="AB22" s="161"/>
      <c r="AC22" s="161"/>
      <c r="AD22" s="161"/>
      <c r="AE22" s="161"/>
      <c r="AF22" s="161"/>
    </row>
    <row r="23" spans="1:33" s="139" customFormat="1" ht="54.75" customHeight="1">
      <c r="A23" s="142" t="s">
        <v>505</v>
      </c>
      <c r="B23" s="1148" t="s">
        <v>690</v>
      </c>
      <c r="C23" s="1148"/>
      <c r="D23" s="1148"/>
      <c r="E23" s="1148"/>
      <c r="F23" s="1148"/>
      <c r="G23" s="1148"/>
      <c r="H23" s="1148"/>
      <c r="I23" s="1148"/>
      <c r="J23" s="1148"/>
      <c r="K23" s="1148"/>
      <c r="L23" s="1148"/>
      <c r="M23" s="1148"/>
      <c r="N23" s="1148"/>
      <c r="O23" s="1148"/>
      <c r="P23" s="1148"/>
      <c r="Q23" s="1148"/>
      <c r="R23" s="1148"/>
      <c r="S23" s="1148"/>
      <c r="T23" s="1148"/>
      <c r="U23" s="1148"/>
      <c r="V23" s="1148"/>
      <c r="W23" s="1148"/>
      <c r="X23" s="1148"/>
      <c r="Y23" s="1148"/>
      <c r="Z23" s="1148"/>
      <c r="AA23" s="1148"/>
      <c r="AB23" s="1148"/>
      <c r="AC23" s="1148"/>
      <c r="AD23" s="1148"/>
      <c r="AE23" s="1148"/>
      <c r="AF23" s="1148"/>
      <c r="AG23" s="1149"/>
    </row>
    <row r="24" spans="1:33" s="139" customFormat="1" ht="328.5" customHeight="1">
      <c r="A24" s="143"/>
      <c r="B24" s="144"/>
      <c r="C24" s="144"/>
      <c r="D24" s="144"/>
      <c r="E24" s="144"/>
      <c r="F24" s="144"/>
      <c r="G24" s="144"/>
      <c r="H24" s="144"/>
      <c r="I24" s="144"/>
      <c r="J24" s="144"/>
      <c r="K24" s="144"/>
      <c r="L24" s="144"/>
      <c r="M24" s="144"/>
      <c r="N24" s="144"/>
      <c r="O24" s="144"/>
      <c r="P24" s="144"/>
      <c r="Q24" s="144"/>
      <c r="R24" s="144"/>
      <c r="S24" s="144"/>
      <c r="T24" s="144"/>
      <c r="U24" s="144"/>
      <c r="V24" s="144"/>
      <c r="W24" s="144"/>
      <c r="X24" s="144"/>
      <c r="Y24" s="144"/>
      <c r="Z24" s="144"/>
      <c r="AA24" s="144"/>
      <c r="AB24" s="144"/>
      <c r="AC24" s="144"/>
      <c r="AD24" s="144"/>
      <c r="AE24" s="144"/>
      <c r="AF24" s="144"/>
      <c r="AG24" s="145"/>
    </row>
    <row r="25" spans="1:33" s="139" customFormat="1" ht="16.5" customHeight="1">
      <c r="A25" s="1142" t="s">
        <v>505</v>
      </c>
      <c r="B25" s="1144" t="s">
        <v>691</v>
      </c>
      <c r="C25" s="1144"/>
      <c r="D25" s="1144"/>
      <c r="E25" s="1144"/>
      <c r="F25" s="1144"/>
      <c r="G25" s="1144"/>
      <c r="H25" s="1144"/>
      <c r="I25" s="1144"/>
      <c r="J25" s="1144"/>
      <c r="K25" s="1144"/>
      <c r="L25" s="1144"/>
      <c r="M25" s="1144"/>
      <c r="N25" s="1144"/>
      <c r="O25" s="1144"/>
      <c r="P25" s="1144"/>
      <c r="Q25" s="1144"/>
      <c r="R25" s="1144"/>
      <c r="S25" s="1144"/>
      <c r="T25" s="1144"/>
      <c r="U25" s="1144"/>
      <c r="V25" s="1144"/>
      <c r="W25" s="1144"/>
      <c r="X25" s="1144"/>
      <c r="Y25" s="1144"/>
      <c r="Z25" s="1144"/>
      <c r="AA25" s="1144"/>
      <c r="AB25" s="1144"/>
      <c r="AC25" s="1144"/>
      <c r="AD25" s="1144"/>
      <c r="AE25" s="1144"/>
      <c r="AF25" s="1144"/>
      <c r="AG25" s="1145"/>
    </row>
    <row r="26" spans="1:33" s="139" customFormat="1" ht="16.5" customHeight="1">
      <c r="A26" s="1142"/>
      <c r="B26" s="1144"/>
      <c r="C26" s="1144"/>
      <c r="D26" s="1144"/>
      <c r="E26" s="1144"/>
      <c r="F26" s="1144"/>
      <c r="G26" s="1144"/>
      <c r="H26" s="1144"/>
      <c r="I26" s="1144"/>
      <c r="J26" s="1144"/>
      <c r="K26" s="1144"/>
      <c r="L26" s="1144"/>
      <c r="M26" s="1144"/>
      <c r="N26" s="1144"/>
      <c r="O26" s="1144"/>
      <c r="P26" s="1144"/>
      <c r="Q26" s="1144"/>
      <c r="R26" s="1144"/>
      <c r="S26" s="1144"/>
      <c r="T26" s="1144"/>
      <c r="U26" s="1144"/>
      <c r="V26" s="1144"/>
      <c r="W26" s="1144"/>
      <c r="X26" s="1144"/>
      <c r="Y26" s="1144"/>
      <c r="Z26" s="1144"/>
      <c r="AA26" s="1144"/>
      <c r="AB26" s="1144"/>
      <c r="AC26" s="1144"/>
      <c r="AD26" s="1144"/>
      <c r="AE26" s="1144"/>
      <c r="AF26" s="1144"/>
      <c r="AG26" s="1145"/>
    </row>
    <row r="27" spans="1:33" s="139" customFormat="1" ht="6" customHeight="1">
      <c r="A27" s="143"/>
      <c r="B27" s="144"/>
      <c r="C27" s="144"/>
      <c r="D27" s="144"/>
      <c r="E27" s="144"/>
      <c r="F27" s="144"/>
      <c r="G27" s="144"/>
      <c r="H27" s="144"/>
      <c r="I27" s="144"/>
      <c r="J27" s="144"/>
      <c r="K27" s="144"/>
      <c r="L27" s="144"/>
      <c r="M27" s="144"/>
      <c r="N27" s="144"/>
      <c r="O27" s="144"/>
      <c r="P27" s="144"/>
      <c r="Q27" s="144"/>
      <c r="R27" s="144"/>
      <c r="S27" s="144"/>
      <c r="T27" s="144"/>
      <c r="U27" s="144"/>
      <c r="V27" s="144"/>
      <c r="W27" s="144"/>
      <c r="X27" s="144"/>
      <c r="Y27" s="144"/>
      <c r="Z27" s="144"/>
      <c r="AA27" s="144"/>
      <c r="AB27" s="144"/>
      <c r="AC27" s="144"/>
      <c r="AD27" s="144"/>
      <c r="AE27" s="144"/>
      <c r="AF27" s="144"/>
      <c r="AG27" s="145"/>
    </row>
    <row r="28" spans="1:33" s="139" customFormat="1" ht="16.5" customHeight="1">
      <c r="A28" s="1142" t="s">
        <v>505</v>
      </c>
      <c r="B28" s="1144" t="s">
        <v>506</v>
      </c>
      <c r="C28" s="1150"/>
      <c r="D28" s="1150"/>
      <c r="E28" s="1150"/>
      <c r="F28" s="1150"/>
      <c r="G28" s="1150"/>
      <c r="H28" s="1150"/>
      <c r="I28" s="1150"/>
      <c r="J28" s="1150"/>
      <c r="K28" s="1150"/>
      <c r="L28" s="1150"/>
      <c r="M28" s="1150"/>
      <c r="N28" s="1150"/>
      <c r="O28" s="1150"/>
      <c r="P28" s="1150"/>
      <c r="Q28" s="1150"/>
      <c r="R28" s="1150"/>
      <c r="S28" s="1150"/>
      <c r="T28" s="1150"/>
      <c r="U28" s="1150"/>
      <c r="V28" s="1150"/>
      <c r="W28" s="1150"/>
      <c r="X28" s="1150"/>
      <c r="Y28" s="1150"/>
      <c r="Z28" s="1150"/>
      <c r="AA28" s="1150"/>
      <c r="AB28" s="1150"/>
      <c r="AC28" s="1150"/>
      <c r="AD28" s="1150"/>
      <c r="AE28" s="1150"/>
      <c r="AF28" s="1150"/>
      <c r="AG28" s="1151"/>
    </row>
    <row r="29" spans="1:33" s="139" customFormat="1" ht="16.5" customHeight="1">
      <c r="A29" s="1142"/>
      <c r="B29" s="1150"/>
      <c r="C29" s="1150"/>
      <c r="D29" s="1150"/>
      <c r="E29" s="1150"/>
      <c r="F29" s="1150"/>
      <c r="G29" s="1150"/>
      <c r="H29" s="1150"/>
      <c r="I29" s="1150"/>
      <c r="J29" s="1150"/>
      <c r="K29" s="1150"/>
      <c r="L29" s="1150"/>
      <c r="M29" s="1150"/>
      <c r="N29" s="1150"/>
      <c r="O29" s="1150"/>
      <c r="P29" s="1150"/>
      <c r="Q29" s="1150"/>
      <c r="R29" s="1150"/>
      <c r="S29" s="1150"/>
      <c r="T29" s="1150"/>
      <c r="U29" s="1150"/>
      <c r="V29" s="1150"/>
      <c r="W29" s="1150"/>
      <c r="X29" s="1150"/>
      <c r="Y29" s="1150"/>
      <c r="Z29" s="1150"/>
      <c r="AA29" s="1150"/>
      <c r="AB29" s="1150"/>
      <c r="AC29" s="1150"/>
      <c r="AD29" s="1150"/>
      <c r="AE29" s="1150"/>
      <c r="AF29" s="1150"/>
      <c r="AG29" s="1151"/>
    </row>
    <row r="30" spans="1:33" s="139" customFormat="1" ht="6" customHeight="1">
      <c r="A30" s="143"/>
      <c r="B30" s="144"/>
      <c r="C30" s="144"/>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5"/>
    </row>
    <row r="31" spans="1:33" s="139" customFormat="1" ht="16.5" customHeight="1">
      <c r="A31" s="1142" t="s">
        <v>505</v>
      </c>
      <c r="B31" s="1144" t="s">
        <v>692</v>
      </c>
      <c r="C31" s="1144"/>
      <c r="D31" s="1144"/>
      <c r="E31" s="1144"/>
      <c r="F31" s="1144"/>
      <c r="G31" s="1144"/>
      <c r="H31" s="1144"/>
      <c r="I31" s="1144"/>
      <c r="J31" s="1144"/>
      <c r="K31" s="1144"/>
      <c r="L31" s="1144"/>
      <c r="M31" s="1144"/>
      <c r="N31" s="1144"/>
      <c r="O31" s="1144"/>
      <c r="P31" s="1144"/>
      <c r="Q31" s="1144"/>
      <c r="R31" s="1144"/>
      <c r="S31" s="1144"/>
      <c r="T31" s="1144"/>
      <c r="U31" s="1144"/>
      <c r="V31" s="1144"/>
      <c r="W31" s="1144"/>
      <c r="X31" s="1144"/>
      <c r="Y31" s="1144"/>
      <c r="Z31" s="1144"/>
      <c r="AA31" s="1144"/>
      <c r="AB31" s="1144"/>
      <c r="AC31" s="1144"/>
      <c r="AD31" s="1144"/>
      <c r="AE31" s="1144"/>
      <c r="AF31" s="1144"/>
      <c r="AG31" s="1145"/>
    </row>
    <row r="32" spans="1:33" s="139" customFormat="1" ht="16.5" customHeight="1">
      <c r="A32" s="1142"/>
      <c r="B32" s="1144"/>
      <c r="C32" s="1144"/>
      <c r="D32" s="1144"/>
      <c r="E32" s="1144"/>
      <c r="F32" s="1144"/>
      <c r="G32" s="1144"/>
      <c r="H32" s="1144"/>
      <c r="I32" s="1144"/>
      <c r="J32" s="1144"/>
      <c r="K32" s="1144"/>
      <c r="L32" s="1144"/>
      <c r="M32" s="1144"/>
      <c r="N32" s="1144"/>
      <c r="O32" s="1144"/>
      <c r="P32" s="1144"/>
      <c r="Q32" s="1144"/>
      <c r="R32" s="1144"/>
      <c r="S32" s="1144"/>
      <c r="T32" s="1144"/>
      <c r="U32" s="1144"/>
      <c r="V32" s="1144"/>
      <c r="W32" s="1144"/>
      <c r="X32" s="1144"/>
      <c r="Y32" s="1144"/>
      <c r="Z32" s="1144"/>
      <c r="AA32" s="1144"/>
      <c r="AB32" s="1144"/>
      <c r="AC32" s="1144"/>
      <c r="AD32" s="1144"/>
      <c r="AE32" s="1144"/>
      <c r="AF32" s="1144"/>
      <c r="AG32" s="1145"/>
    </row>
    <row r="33" spans="1:33" s="139" customFormat="1" ht="24.75" customHeight="1">
      <c r="A33" s="1143"/>
      <c r="B33" s="1146"/>
      <c r="C33" s="1146"/>
      <c r="D33" s="1146"/>
      <c r="E33" s="1146"/>
      <c r="F33" s="1146"/>
      <c r="G33" s="1146"/>
      <c r="H33" s="1146"/>
      <c r="I33" s="1146"/>
      <c r="J33" s="1146"/>
      <c r="K33" s="1146"/>
      <c r="L33" s="1146"/>
      <c r="M33" s="1146"/>
      <c r="N33" s="1146"/>
      <c r="O33" s="1146"/>
      <c r="P33" s="1146"/>
      <c r="Q33" s="1146"/>
      <c r="R33" s="1146"/>
      <c r="S33" s="1146"/>
      <c r="T33" s="1146"/>
      <c r="U33" s="1146"/>
      <c r="V33" s="1146"/>
      <c r="W33" s="1146"/>
      <c r="X33" s="1146"/>
      <c r="Y33" s="1146"/>
      <c r="Z33" s="1146"/>
      <c r="AA33" s="1146"/>
      <c r="AB33" s="1146"/>
      <c r="AC33" s="1146"/>
      <c r="AD33" s="1146"/>
      <c r="AE33" s="1146"/>
      <c r="AF33" s="1146"/>
      <c r="AG33" s="1147"/>
    </row>
    <row r="34" spans="1:33" s="146" customFormat="1" ht="16.5">
      <c r="D34" s="146" t="s">
        <v>507</v>
      </c>
    </row>
    <row r="35" spans="1:33" s="146" customFormat="1" ht="16.5">
      <c r="M35" s="146" t="s">
        <v>508</v>
      </c>
      <c r="Y35" s="146" t="s">
        <v>509</v>
      </c>
      <c r="AA35" s="146" t="s">
        <v>510</v>
      </c>
    </row>
  </sheetData>
  <mergeCells count="37">
    <mergeCell ref="A31:A33"/>
    <mergeCell ref="B31:AG33"/>
    <mergeCell ref="B23:AG23"/>
    <mergeCell ref="A25:A26"/>
    <mergeCell ref="B25:AG26"/>
    <mergeCell ref="A28:A29"/>
    <mergeCell ref="B28:AG29"/>
    <mergeCell ref="B20:P21"/>
    <mergeCell ref="B16:D16"/>
    <mergeCell ref="O16:AG16"/>
    <mergeCell ref="B17:AG18"/>
    <mergeCell ref="F16:N16"/>
    <mergeCell ref="B19:P19"/>
    <mergeCell ref="Q19:Q21"/>
    <mergeCell ref="R19:AG19"/>
    <mergeCell ref="R20:AG21"/>
    <mergeCell ref="B13:S13"/>
    <mergeCell ref="T13:T15"/>
    <mergeCell ref="U13:AG13"/>
    <mergeCell ref="B14:G15"/>
    <mergeCell ref="H14:H15"/>
    <mergeCell ref="I14:J15"/>
    <mergeCell ref="K14:K15"/>
    <mergeCell ref="L14:S15"/>
    <mergeCell ref="U14:AG15"/>
    <mergeCell ref="B8:AF8"/>
    <mergeCell ref="B10:S10"/>
    <mergeCell ref="T10:T12"/>
    <mergeCell ref="U10:AG10"/>
    <mergeCell ref="B11:S12"/>
    <mergeCell ref="U11:AG12"/>
    <mergeCell ref="B7:AF7"/>
    <mergeCell ref="B1:L1"/>
    <mergeCell ref="Y1:Z1"/>
    <mergeCell ref="AA1:AG1"/>
    <mergeCell ref="A5:AG5"/>
    <mergeCell ref="B2:M2"/>
  </mergeCells>
  <phoneticPr fontId="56"/>
  <printOptions horizontalCentered="1" verticalCentered="1"/>
  <pageMargins left="0.31496062992125984" right="0.31496062992125984" top="0.35433070866141736" bottom="0.35433070866141736" header="0.31496062992125984" footer="0.31496062992125984"/>
  <pageSetup paperSize="9" scale="9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64649-3EDE-4B39-9FD6-6D80CF4D28BE}">
  <sheetPr>
    <pageSetUpPr fitToPage="1"/>
  </sheetPr>
  <dimension ref="A1:N45"/>
  <sheetViews>
    <sheetView showGridLines="0" zoomScaleNormal="100" zoomScaleSheetLayoutView="100" workbookViewId="0"/>
  </sheetViews>
  <sheetFormatPr defaultRowHeight="13.5"/>
  <sheetData>
    <row r="1" spans="1:14" ht="14.25" thickBot="1"/>
    <row r="2" spans="1:14" ht="13.5" customHeight="1" thickTop="1">
      <c r="A2" s="177"/>
      <c r="B2" s="1155" t="s">
        <v>775</v>
      </c>
      <c r="C2" s="1156"/>
      <c r="D2" s="1156"/>
      <c r="E2" s="1156"/>
      <c r="F2" s="1156"/>
      <c r="G2" s="1156"/>
      <c r="H2" s="1156"/>
      <c r="I2" s="1156"/>
      <c r="J2" s="1156"/>
      <c r="K2" s="1156"/>
      <c r="L2" s="1156"/>
      <c r="M2" s="1157"/>
      <c r="N2" s="177"/>
    </row>
    <row r="3" spans="1:14" ht="13.5" customHeight="1">
      <c r="A3" s="177"/>
      <c r="B3" s="1158"/>
      <c r="C3" s="1159"/>
      <c r="D3" s="1159"/>
      <c r="E3" s="1159"/>
      <c r="F3" s="1159"/>
      <c r="G3" s="1159"/>
      <c r="H3" s="1159"/>
      <c r="I3" s="1159"/>
      <c r="J3" s="1159"/>
      <c r="K3" s="1159"/>
      <c r="L3" s="1159"/>
      <c r="M3" s="1160"/>
      <c r="N3" s="177"/>
    </row>
    <row r="4" spans="1:14" ht="13.5" customHeight="1" thickBot="1">
      <c r="A4" s="177"/>
      <c r="B4" s="1161"/>
      <c r="C4" s="1162"/>
      <c r="D4" s="1162"/>
      <c r="E4" s="1162"/>
      <c r="F4" s="1162"/>
      <c r="G4" s="1162"/>
      <c r="H4" s="1162"/>
      <c r="I4" s="1162"/>
      <c r="J4" s="1162"/>
      <c r="K4" s="1162"/>
      <c r="L4" s="1162"/>
      <c r="M4" s="1163"/>
      <c r="N4" s="177"/>
    </row>
    <row r="5" spans="1:14" ht="13.5" customHeight="1" thickTop="1">
      <c r="A5" s="177"/>
      <c r="B5" s="178"/>
      <c r="C5" s="178"/>
      <c r="D5" s="178"/>
      <c r="E5" s="178"/>
      <c r="F5" s="178"/>
      <c r="G5" s="178"/>
      <c r="H5" s="178"/>
      <c r="I5" s="178"/>
      <c r="J5" s="178"/>
      <c r="K5" s="178"/>
      <c r="L5" s="178"/>
      <c r="M5" s="178"/>
      <c r="N5" s="177"/>
    </row>
    <row r="6" spans="1:14" ht="13.5" customHeight="1">
      <c r="B6" s="1164" t="s">
        <v>776</v>
      </c>
      <c r="C6" s="1164"/>
      <c r="D6" s="1164"/>
      <c r="E6" s="1164"/>
      <c r="F6" s="1164"/>
      <c r="G6" s="1164"/>
      <c r="H6" s="1164"/>
      <c r="I6" s="1164"/>
      <c r="J6" s="1164"/>
      <c r="K6" s="1164"/>
      <c r="L6" s="1164"/>
      <c r="M6" s="1164"/>
    </row>
    <row r="7" spans="1:14" ht="13.5" customHeight="1">
      <c r="B7" s="1164"/>
      <c r="C7" s="1164"/>
      <c r="D7" s="1164"/>
      <c r="E7" s="1164"/>
      <c r="F7" s="1164"/>
      <c r="G7" s="1164"/>
      <c r="H7" s="1164"/>
      <c r="I7" s="1164"/>
      <c r="J7" s="1164"/>
      <c r="K7" s="1164"/>
      <c r="L7" s="1164"/>
      <c r="M7" s="1164"/>
    </row>
    <row r="8" spans="1:14" ht="13.5" customHeight="1">
      <c r="B8" s="1164"/>
      <c r="C8" s="1164"/>
      <c r="D8" s="1164"/>
      <c r="E8" s="1164"/>
      <c r="F8" s="1164"/>
      <c r="G8" s="1164"/>
      <c r="H8" s="1164"/>
      <c r="I8" s="1164"/>
      <c r="J8" s="1164"/>
      <c r="K8" s="1164"/>
      <c r="L8" s="1164"/>
      <c r="M8" s="1164"/>
    </row>
    <row r="9" spans="1:14" ht="13.5" customHeight="1">
      <c r="B9" s="1164"/>
      <c r="C9" s="1164"/>
      <c r="D9" s="1164"/>
      <c r="E9" s="1164"/>
      <c r="F9" s="1164"/>
      <c r="G9" s="1164"/>
      <c r="H9" s="1164"/>
      <c r="I9" s="1164"/>
      <c r="J9" s="1164"/>
      <c r="K9" s="1164"/>
      <c r="L9" s="1164"/>
      <c r="M9" s="1164"/>
    </row>
    <row r="10" spans="1:14" ht="13.5" customHeight="1">
      <c r="B10" s="1164"/>
      <c r="C10" s="1164"/>
      <c r="D10" s="1164"/>
      <c r="E10" s="1164"/>
      <c r="F10" s="1164"/>
      <c r="G10" s="1164"/>
      <c r="H10" s="1164"/>
      <c r="I10" s="1164"/>
      <c r="J10" s="1164"/>
      <c r="K10" s="1164"/>
      <c r="L10" s="1164"/>
      <c r="M10" s="1164"/>
    </row>
    <row r="11" spans="1:14" ht="13.5" customHeight="1">
      <c r="B11" s="1164"/>
      <c r="C11" s="1164"/>
      <c r="D11" s="1164"/>
      <c r="E11" s="1164"/>
      <c r="F11" s="1164"/>
      <c r="G11" s="1164"/>
      <c r="H11" s="1164"/>
      <c r="I11" s="1164"/>
      <c r="J11" s="1164"/>
      <c r="K11" s="1164"/>
      <c r="L11" s="1164"/>
      <c r="M11" s="1164"/>
    </row>
    <row r="12" spans="1:14" ht="13.5" customHeight="1">
      <c r="B12" s="1164"/>
      <c r="C12" s="1164"/>
      <c r="D12" s="1164"/>
      <c r="E12" s="1164"/>
      <c r="F12" s="1164"/>
      <c r="G12" s="1164"/>
      <c r="H12" s="1164"/>
      <c r="I12" s="1164"/>
      <c r="J12" s="1164"/>
      <c r="K12" s="1164"/>
      <c r="L12" s="1164"/>
      <c r="M12" s="1164"/>
    </row>
    <row r="13" spans="1:14" ht="13.5" customHeight="1">
      <c r="B13" s="1165" t="s">
        <v>777</v>
      </c>
      <c r="C13" s="1165"/>
      <c r="D13" s="1165"/>
      <c r="E13" s="1165"/>
      <c r="F13" s="1165"/>
      <c r="G13" s="1165"/>
      <c r="H13" s="1165"/>
      <c r="I13" s="1165"/>
      <c r="J13" s="1165"/>
      <c r="K13" s="1165"/>
      <c r="L13" s="1165"/>
      <c r="M13" s="1165"/>
    </row>
    <row r="14" spans="1:14" ht="13.5" customHeight="1">
      <c r="B14" s="1165"/>
      <c r="C14" s="1165"/>
      <c r="D14" s="1165"/>
      <c r="E14" s="1165"/>
      <c r="F14" s="1165"/>
      <c r="G14" s="1165"/>
      <c r="H14" s="1165"/>
      <c r="I14" s="1165"/>
      <c r="J14" s="1165"/>
      <c r="K14" s="1165"/>
      <c r="L14" s="1165"/>
      <c r="M14" s="1165"/>
    </row>
    <row r="15" spans="1:14" ht="13.5" customHeight="1">
      <c r="B15" s="1164" t="s">
        <v>778</v>
      </c>
      <c r="C15" s="1166"/>
      <c r="D15" s="1166"/>
      <c r="E15" s="1166"/>
      <c r="F15" s="1166"/>
      <c r="G15" s="1166"/>
      <c r="H15" s="1166"/>
      <c r="I15" s="1166"/>
      <c r="J15" s="1166"/>
      <c r="K15" s="1166"/>
      <c r="L15" s="1166"/>
      <c r="M15" s="1166"/>
    </row>
    <row r="16" spans="1:14" ht="13.5" customHeight="1">
      <c r="B16" s="1166"/>
      <c r="C16" s="1166"/>
      <c r="D16" s="1166"/>
      <c r="E16" s="1166"/>
      <c r="F16" s="1166"/>
      <c r="G16" s="1166"/>
      <c r="H16" s="1166"/>
      <c r="I16" s="1166"/>
      <c r="J16" s="1166"/>
      <c r="K16" s="1166"/>
      <c r="L16" s="1166"/>
      <c r="M16" s="1166"/>
    </row>
    <row r="17" spans="2:13" ht="13.5" customHeight="1">
      <c r="B17" s="1166"/>
      <c r="C17" s="1166"/>
      <c r="D17" s="1166"/>
      <c r="E17" s="1166"/>
      <c r="F17" s="1166"/>
      <c r="G17" s="1166"/>
      <c r="H17" s="1166"/>
      <c r="I17" s="1166"/>
      <c r="J17" s="1166"/>
      <c r="K17" s="1166"/>
      <c r="L17" s="1166"/>
      <c r="M17" s="1166"/>
    </row>
    <row r="18" spans="2:13">
      <c r="B18" s="1166"/>
      <c r="C18" s="1166"/>
      <c r="D18" s="1166"/>
      <c r="E18" s="1166"/>
      <c r="F18" s="1166"/>
      <c r="G18" s="1166"/>
      <c r="H18" s="1166"/>
      <c r="I18" s="1166"/>
      <c r="J18" s="1166"/>
      <c r="K18" s="1166"/>
      <c r="L18" s="1166"/>
      <c r="M18" s="1166"/>
    </row>
    <row r="19" spans="2:13">
      <c r="B19" s="1166"/>
      <c r="C19" s="1166"/>
      <c r="D19" s="1166"/>
      <c r="E19" s="1166"/>
      <c r="F19" s="1166"/>
      <c r="G19" s="1166"/>
      <c r="H19" s="1166"/>
      <c r="I19" s="1166"/>
      <c r="J19" s="1166"/>
      <c r="K19" s="1166"/>
      <c r="L19" s="1166"/>
      <c r="M19" s="1166"/>
    </row>
    <row r="20" spans="2:13" ht="14.25" thickBot="1"/>
    <row r="21" spans="2:13" ht="13.5" customHeight="1">
      <c r="C21" s="1167" t="s">
        <v>779</v>
      </c>
      <c r="D21" s="1168"/>
      <c r="E21" s="1168"/>
      <c r="F21" s="1168"/>
      <c r="G21" s="1168"/>
      <c r="H21" s="1168"/>
      <c r="I21" s="1168"/>
      <c r="J21" s="1168"/>
      <c r="K21" s="1168"/>
      <c r="L21" s="1169"/>
    </row>
    <row r="22" spans="2:13" ht="13.5" customHeight="1">
      <c r="C22" s="1152" t="s">
        <v>780</v>
      </c>
      <c r="D22" s="1153" t="s">
        <v>781</v>
      </c>
      <c r="E22" s="1153"/>
      <c r="F22" s="1153"/>
      <c r="G22" s="1153"/>
      <c r="H22" s="1153"/>
      <c r="I22" s="1153"/>
      <c r="J22" s="1153"/>
      <c r="K22" s="1153"/>
      <c r="L22" s="1154"/>
    </row>
    <row r="23" spans="2:13" ht="13.5" customHeight="1">
      <c r="C23" s="1152"/>
      <c r="D23" s="1153"/>
      <c r="E23" s="1153"/>
      <c r="F23" s="1153"/>
      <c r="G23" s="1153"/>
      <c r="H23" s="1153"/>
      <c r="I23" s="1153"/>
      <c r="J23" s="1153"/>
      <c r="K23" s="1153"/>
      <c r="L23" s="1154"/>
    </row>
    <row r="24" spans="2:13" ht="13.5" customHeight="1">
      <c r="C24" s="179"/>
      <c r="D24" s="1153"/>
      <c r="E24" s="1153"/>
      <c r="F24" s="1153"/>
      <c r="G24" s="1153"/>
      <c r="H24" s="1153"/>
      <c r="I24" s="1153"/>
      <c r="J24" s="1153"/>
      <c r="K24" s="1153"/>
      <c r="L24" s="1154"/>
    </row>
    <row r="25" spans="2:13" ht="13.5" customHeight="1">
      <c r="C25" s="1152" t="s">
        <v>782</v>
      </c>
      <c r="D25" s="1181" t="s">
        <v>783</v>
      </c>
      <c r="E25" s="1181"/>
      <c r="F25" s="1181"/>
      <c r="G25" s="1181"/>
      <c r="H25" s="1181"/>
      <c r="I25" s="1181"/>
      <c r="J25" s="1181"/>
      <c r="K25" s="1181"/>
      <c r="L25" s="1182"/>
    </row>
    <row r="26" spans="2:13" ht="13.5" customHeight="1">
      <c r="C26" s="1152"/>
      <c r="D26" s="1181"/>
      <c r="E26" s="1181"/>
      <c r="F26" s="1181"/>
      <c r="G26" s="1181"/>
      <c r="H26" s="1181"/>
      <c r="I26" s="1181"/>
      <c r="J26" s="1181"/>
      <c r="K26" s="1181"/>
      <c r="L26" s="1182"/>
    </row>
    <row r="27" spans="2:13" ht="13.5" customHeight="1">
      <c r="C27" s="179"/>
      <c r="D27" s="1181"/>
      <c r="E27" s="1181"/>
      <c r="F27" s="1181"/>
      <c r="G27" s="1181"/>
      <c r="H27" s="1181"/>
      <c r="I27" s="1181"/>
      <c r="J27" s="1181"/>
      <c r="K27" s="1181"/>
      <c r="L27" s="1182"/>
    </row>
    <row r="28" spans="2:13" ht="13.5" customHeight="1">
      <c r="C28" s="1183" t="s">
        <v>784</v>
      </c>
      <c r="D28" s="1184"/>
      <c r="E28" s="1184"/>
      <c r="F28" s="1184"/>
      <c r="G28" s="1184"/>
      <c r="H28" s="1184"/>
      <c r="I28" s="1184"/>
      <c r="J28" s="1184"/>
      <c r="K28" s="1184"/>
      <c r="L28" s="1185"/>
    </row>
    <row r="29" spans="2:13" ht="13.5" customHeight="1">
      <c r="C29" s="1152" t="s">
        <v>780</v>
      </c>
      <c r="D29" s="1153" t="s">
        <v>785</v>
      </c>
      <c r="E29" s="1153"/>
      <c r="F29" s="1153"/>
      <c r="G29" s="1153"/>
      <c r="H29" s="1153"/>
      <c r="I29" s="1153"/>
      <c r="J29" s="1153"/>
      <c r="K29" s="1153"/>
      <c r="L29" s="1154"/>
    </row>
    <row r="30" spans="2:13" ht="13.5" customHeight="1">
      <c r="C30" s="1152"/>
      <c r="D30" s="1153"/>
      <c r="E30" s="1153"/>
      <c r="F30" s="1153"/>
      <c r="G30" s="1153"/>
      <c r="H30" s="1153"/>
      <c r="I30" s="1153"/>
      <c r="J30" s="1153"/>
      <c r="K30" s="1153"/>
      <c r="L30" s="1154"/>
    </row>
    <row r="31" spans="2:13">
      <c r="C31" s="1152" t="s">
        <v>780</v>
      </c>
      <c r="D31" s="1181" t="s">
        <v>786</v>
      </c>
      <c r="E31" s="1181"/>
      <c r="F31" s="1181"/>
      <c r="G31" s="1181"/>
      <c r="H31" s="1181"/>
      <c r="I31" s="1181"/>
      <c r="J31" s="1181"/>
      <c r="K31" s="1181"/>
      <c r="L31" s="1182"/>
    </row>
    <row r="32" spans="2:13" ht="13.5" customHeight="1" thickBot="1">
      <c r="C32" s="1186"/>
      <c r="D32" s="1187"/>
      <c r="E32" s="1187"/>
      <c r="F32" s="1187"/>
      <c r="G32" s="1187"/>
      <c r="H32" s="1187"/>
      <c r="I32" s="1187"/>
      <c r="J32" s="1187"/>
      <c r="K32" s="1187"/>
      <c r="L32" s="1188"/>
    </row>
    <row r="33" spans="2:13" ht="13.5" customHeight="1">
      <c r="B33" s="1170" t="s">
        <v>787</v>
      </c>
      <c r="C33" s="1171"/>
      <c r="D33" s="1171"/>
      <c r="E33" s="1171"/>
      <c r="F33" s="1171"/>
      <c r="G33" s="1171"/>
      <c r="H33" s="1171"/>
      <c r="I33" s="1171"/>
      <c r="J33" s="1171"/>
      <c r="K33" s="1171"/>
      <c r="L33" s="1171"/>
      <c r="M33" s="1171"/>
    </row>
    <row r="34" spans="2:13" ht="15.75" customHeight="1">
      <c r="B34" s="1171"/>
      <c r="C34" s="1171"/>
      <c r="D34" s="1171"/>
      <c r="E34" s="1171"/>
      <c r="F34" s="1171"/>
      <c r="G34" s="1171"/>
      <c r="H34" s="1171"/>
      <c r="I34" s="1171"/>
      <c r="J34" s="1171"/>
      <c r="K34" s="1171"/>
      <c r="L34" s="1171"/>
      <c r="M34" s="1171"/>
    </row>
    <row r="35" spans="2:13">
      <c r="B35" s="1171"/>
      <c r="C35" s="1171"/>
      <c r="D35" s="1171"/>
      <c r="E35" s="1171"/>
      <c r="F35" s="1171"/>
      <c r="G35" s="1171"/>
      <c r="H35" s="1171"/>
      <c r="I35" s="1171"/>
      <c r="J35" s="1171"/>
      <c r="K35" s="1171"/>
      <c r="L35" s="1171"/>
      <c r="M35" s="1171"/>
    </row>
    <row r="36" spans="2:13">
      <c r="B36" s="1171"/>
      <c r="C36" s="1171"/>
      <c r="D36" s="1171"/>
      <c r="E36" s="1171"/>
      <c r="F36" s="1171"/>
      <c r="G36" s="1171"/>
      <c r="H36" s="1171"/>
      <c r="I36" s="1171"/>
      <c r="J36" s="1171"/>
      <c r="K36" s="1171"/>
      <c r="L36" s="1171"/>
      <c r="M36" s="1171"/>
    </row>
    <row r="37" spans="2:13" ht="14.25" thickBot="1"/>
    <row r="38" spans="2:13" ht="14.25" thickTop="1">
      <c r="D38" s="1172" t="s">
        <v>788</v>
      </c>
      <c r="E38" s="1173"/>
      <c r="F38" s="1173"/>
      <c r="G38" s="1173"/>
      <c r="H38" s="1173"/>
      <c r="I38" s="1173"/>
      <c r="J38" s="1173"/>
      <c r="K38" s="1174"/>
    </row>
    <row r="39" spans="2:13">
      <c r="D39" s="1175"/>
      <c r="E39" s="1176"/>
      <c r="F39" s="1176"/>
      <c r="G39" s="1176"/>
      <c r="H39" s="1176"/>
      <c r="I39" s="1176"/>
      <c r="J39" s="1176"/>
      <c r="K39" s="1177"/>
    </row>
    <row r="40" spans="2:13">
      <c r="D40" s="1175"/>
      <c r="E40" s="1176"/>
      <c r="F40" s="1176"/>
      <c r="G40" s="1176"/>
      <c r="H40" s="1176"/>
      <c r="I40" s="1176"/>
      <c r="J40" s="1176"/>
      <c r="K40" s="1177"/>
    </row>
    <row r="41" spans="2:13">
      <c r="D41" s="1175"/>
      <c r="E41" s="1176"/>
      <c r="F41" s="1176"/>
      <c r="G41" s="1176"/>
      <c r="H41" s="1176"/>
      <c r="I41" s="1176"/>
      <c r="J41" s="1176"/>
      <c r="K41" s="1177"/>
    </row>
    <row r="42" spans="2:13">
      <c r="D42" s="1175"/>
      <c r="E42" s="1176"/>
      <c r="F42" s="1176"/>
      <c r="G42" s="1176"/>
      <c r="H42" s="1176"/>
      <c r="I42" s="1176"/>
      <c r="J42" s="1176"/>
      <c r="K42" s="1177"/>
    </row>
    <row r="43" spans="2:13">
      <c r="D43" s="1175"/>
      <c r="E43" s="1176"/>
      <c r="F43" s="1176"/>
      <c r="G43" s="1176"/>
      <c r="H43" s="1176"/>
      <c r="I43" s="1176"/>
      <c r="J43" s="1176"/>
      <c r="K43" s="1177"/>
    </row>
    <row r="44" spans="2:13" ht="14.25" thickBot="1">
      <c r="D44" s="1178"/>
      <c r="E44" s="1179"/>
      <c r="F44" s="1179"/>
      <c r="G44" s="1179"/>
      <c r="H44" s="1179"/>
      <c r="I44" s="1179"/>
      <c r="J44" s="1179"/>
      <c r="K44" s="1180"/>
    </row>
    <row r="45" spans="2:13" ht="14.25" thickTop="1"/>
  </sheetData>
  <sheetProtection sheet="1"/>
  <mergeCells count="16">
    <mergeCell ref="B33:M36"/>
    <mergeCell ref="D38:K44"/>
    <mergeCell ref="C25:C26"/>
    <mergeCell ref="D25:L27"/>
    <mergeCell ref="C28:L28"/>
    <mergeCell ref="C29:C30"/>
    <mergeCell ref="D29:L30"/>
    <mergeCell ref="C31:C32"/>
    <mergeCell ref="D31:L32"/>
    <mergeCell ref="C22:C23"/>
    <mergeCell ref="D22:L24"/>
    <mergeCell ref="B2:M4"/>
    <mergeCell ref="B6:M12"/>
    <mergeCell ref="B13:M14"/>
    <mergeCell ref="B15:M19"/>
    <mergeCell ref="C21:L21"/>
  </mergeCells>
  <phoneticPr fontId="56"/>
  <hyperlinks>
    <hyperlink ref="B13:M14" r:id="rId1" display="詳細はこちらからご確認いただけます。" xr:uid="{A0263C72-E0C1-4755-8314-7550B3A7A57F}"/>
    <hyperlink ref="D38:K44" r:id="rId2" display="▶届出はこちら" xr:uid="{8CACC677-C610-408D-8E3A-8716EBA5876B}"/>
  </hyperlinks>
  <pageMargins left="0.7" right="0.7" top="0.75" bottom="0.75" header="0.3" footer="0.3"/>
  <pageSetup paperSize="9" scale="85" fitToHeight="0" orientation="portrait" horizontalDpi="1200" verticalDpi="1200"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0DC5F-A788-4164-96F3-FF414D0BEDB6}">
  <dimension ref="A1:L165"/>
  <sheetViews>
    <sheetView showGridLines="0" zoomScaleNormal="100" zoomScaleSheetLayoutView="100" workbookViewId="0">
      <selection sqref="A1:F2"/>
    </sheetView>
  </sheetViews>
  <sheetFormatPr defaultRowHeight="12"/>
  <cols>
    <col min="1" max="1" width="2.5" style="195" customWidth="1"/>
    <col min="2" max="2" width="8.75" style="195" customWidth="1"/>
    <col min="3" max="5" width="9" style="195"/>
    <col min="6" max="6" width="9" style="195" customWidth="1"/>
    <col min="7" max="10" width="9" style="195"/>
    <col min="11" max="11" width="2.5" style="197" customWidth="1"/>
    <col min="12" max="12" width="9" style="194"/>
    <col min="13" max="16384" width="9" style="195"/>
  </cols>
  <sheetData>
    <row r="1" spans="1:12" ht="18.75" customHeight="1">
      <c r="A1" s="1240" t="s">
        <v>851</v>
      </c>
      <c r="B1" s="1240"/>
      <c r="C1" s="1240"/>
      <c r="D1" s="1240"/>
      <c r="E1" s="1240"/>
      <c r="F1" s="1240"/>
      <c r="G1" s="1241" t="s">
        <v>852</v>
      </c>
      <c r="H1" s="1242"/>
      <c r="I1" s="1242"/>
      <c r="J1" s="1243"/>
      <c r="K1" s="193"/>
    </row>
    <row r="2" spans="1:12" ht="23.25" customHeight="1">
      <c r="A2" s="1240"/>
      <c r="B2" s="1240"/>
      <c r="C2" s="1240"/>
      <c r="D2" s="1240"/>
      <c r="E2" s="1240"/>
      <c r="F2" s="1240"/>
      <c r="G2" s="196" t="s">
        <v>853</v>
      </c>
      <c r="H2" s="1241" t="s">
        <v>854</v>
      </c>
      <c r="I2" s="1242"/>
      <c r="J2" s="1243"/>
      <c r="K2" s="194"/>
      <c r="L2" s="195"/>
    </row>
    <row r="3" spans="1:12" ht="30" customHeight="1"/>
    <row r="4" spans="1:12" ht="42.75" customHeight="1">
      <c r="A4" s="1241" t="s">
        <v>855</v>
      </c>
      <c r="B4" s="1243"/>
      <c r="C4" s="1244"/>
      <c r="D4" s="1245"/>
      <c r="E4" s="1245"/>
      <c r="F4" s="1245"/>
      <c r="G4" s="1245"/>
      <c r="H4" s="1245"/>
      <c r="I4" s="1245"/>
      <c r="J4" s="1246"/>
      <c r="K4" s="198" t="s">
        <v>856</v>
      </c>
      <c r="L4" s="199" t="s">
        <v>857</v>
      </c>
    </row>
    <row r="5" spans="1:12" ht="30" customHeight="1">
      <c r="A5" s="1234" t="s">
        <v>858</v>
      </c>
      <c r="B5" s="1235"/>
      <c r="C5" s="1233" t="s">
        <v>701</v>
      </c>
      <c r="D5" s="1247" t="s">
        <v>920</v>
      </c>
      <c r="E5" s="1248"/>
      <c r="F5" s="1248"/>
      <c r="G5" s="1248"/>
      <c r="H5" s="1248"/>
      <c r="I5" s="1248"/>
      <c r="J5" s="1249"/>
      <c r="K5" s="200"/>
    </row>
    <row r="6" spans="1:12" ht="30" customHeight="1">
      <c r="A6" s="1234"/>
      <c r="B6" s="1235"/>
      <c r="C6" s="1223"/>
      <c r="D6" s="1250"/>
      <c r="E6" s="1251"/>
      <c r="F6" s="1251"/>
      <c r="G6" s="1251"/>
      <c r="H6" s="1251"/>
      <c r="I6" s="1251"/>
      <c r="J6" s="1252"/>
      <c r="K6" s="200"/>
    </row>
    <row r="7" spans="1:12" ht="18" customHeight="1">
      <c r="A7" s="1211"/>
      <c r="B7" s="1212"/>
      <c r="C7" s="201" t="s">
        <v>859</v>
      </c>
      <c r="D7" s="1237"/>
      <c r="E7" s="1238"/>
      <c r="F7" s="201" t="s">
        <v>860</v>
      </c>
      <c r="G7" s="1237"/>
      <c r="H7" s="1239"/>
      <c r="I7" s="202" t="s">
        <v>861</v>
      </c>
      <c r="J7" s="201" t="s">
        <v>862</v>
      </c>
      <c r="K7" s="193"/>
    </row>
    <row r="8" spans="1:12" ht="30" customHeight="1">
      <c r="A8" s="1209" t="s">
        <v>863</v>
      </c>
      <c r="B8" s="1210"/>
      <c r="C8" s="1223" t="s">
        <v>701</v>
      </c>
      <c r="D8" s="1236" t="s">
        <v>499</v>
      </c>
      <c r="E8" s="1236"/>
      <c r="F8" s="1236"/>
      <c r="G8" s="1236"/>
      <c r="H8" s="1236"/>
      <c r="I8" s="1236"/>
      <c r="J8" s="1236"/>
      <c r="K8" s="200"/>
    </row>
    <row r="9" spans="1:12" ht="30" customHeight="1">
      <c r="A9" s="1234"/>
      <c r="B9" s="1235"/>
      <c r="C9" s="1223"/>
      <c r="D9" s="1236"/>
      <c r="E9" s="1236"/>
      <c r="F9" s="1236"/>
      <c r="G9" s="1236"/>
      <c r="H9" s="1236"/>
      <c r="I9" s="1236"/>
      <c r="J9" s="1236"/>
      <c r="K9" s="200"/>
    </row>
    <row r="10" spans="1:12" ht="18" customHeight="1">
      <c r="A10" s="1234"/>
      <c r="B10" s="1235"/>
      <c r="C10" s="201" t="s">
        <v>859</v>
      </c>
      <c r="D10" s="1237"/>
      <c r="E10" s="1238"/>
      <c r="F10" s="201" t="s">
        <v>860</v>
      </c>
      <c r="G10" s="1237"/>
      <c r="H10" s="1239"/>
      <c r="I10" s="202" t="s">
        <v>861</v>
      </c>
      <c r="J10" s="201" t="s">
        <v>862</v>
      </c>
      <c r="K10" s="193"/>
    </row>
    <row r="11" spans="1:12" ht="18" customHeight="1">
      <c r="A11" s="1234"/>
      <c r="B11" s="1235"/>
      <c r="C11" s="1191" t="s">
        <v>864</v>
      </c>
      <c r="D11" s="1232"/>
      <c r="E11" s="1232"/>
      <c r="F11" s="1232"/>
      <c r="G11" s="1232"/>
      <c r="H11" s="1232"/>
      <c r="I11" s="1232"/>
      <c r="J11" s="1232"/>
      <c r="K11" s="193"/>
    </row>
    <row r="12" spans="1:12" ht="18" customHeight="1">
      <c r="A12" s="1234"/>
      <c r="B12" s="1235"/>
      <c r="C12" s="1193"/>
      <c r="D12" s="1232"/>
      <c r="E12" s="1232"/>
      <c r="F12" s="1232"/>
      <c r="G12" s="1232"/>
      <c r="H12" s="1232"/>
      <c r="I12" s="1232"/>
      <c r="J12" s="1232"/>
      <c r="K12" s="193"/>
    </row>
    <row r="13" spans="1:12" ht="18" customHeight="1">
      <c r="A13" s="203" t="s">
        <v>865</v>
      </c>
      <c r="B13" s="204"/>
      <c r="C13" s="204" t="s">
        <v>866</v>
      </c>
      <c r="D13" s="284"/>
      <c r="E13" s="204"/>
      <c r="F13" s="204"/>
      <c r="G13" s="204"/>
      <c r="H13" s="204"/>
      <c r="I13" s="204"/>
      <c r="J13" s="205"/>
      <c r="K13" s="206"/>
    </row>
    <row r="14" spans="1:12" ht="18" customHeight="1"/>
    <row r="15" spans="1:12" ht="21.75" customHeight="1">
      <c r="A15" s="1206" t="s">
        <v>867</v>
      </c>
      <c r="B15" s="1221" t="s">
        <v>703</v>
      </c>
      <c r="C15" s="1223" t="s">
        <v>868</v>
      </c>
      <c r="D15" s="1224"/>
      <c r="E15" s="1224"/>
      <c r="F15" s="1224"/>
      <c r="G15" s="1224"/>
      <c r="H15" s="1224"/>
      <c r="I15" s="1224"/>
      <c r="J15" s="1224"/>
      <c r="K15" s="198" t="s">
        <v>856</v>
      </c>
      <c r="L15" s="207" t="s">
        <v>869</v>
      </c>
    </row>
    <row r="16" spans="1:12" ht="21.75" customHeight="1">
      <c r="A16" s="1207"/>
      <c r="B16" s="1222"/>
      <c r="C16" s="1223"/>
      <c r="D16" s="1224"/>
      <c r="E16" s="1224"/>
      <c r="F16" s="1224"/>
      <c r="G16" s="1224"/>
      <c r="H16" s="1224"/>
      <c r="I16" s="1224"/>
      <c r="J16" s="1224"/>
      <c r="K16" s="208" t="s">
        <v>856</v>
      </c>
      <c r="L16" s="209" t="s">
        <v>870</v>
      </c>
    </row>
    <row r="17" spans="1:12" ht="21.75" customHeight="1">
      <c r="A17" s="1207"/>
      <c r="B17" s="1213" t="s">
        <v>871</v>
      </c>
      <c r="C17" s="1223" t="s">
        <v>872</v>
      </c>
      <c r="D17" s="1224"/>
      <c r="E17" s="1224"/>
      <c r="F17" s="1224"/>
      <c r="G17" s="1224"/>
      <c r="H17" s="1224"/>
      <c r="I17" s="1224"/>
      <c r="J17" s="1224"/>
      <c r="K17" s="198" t="s">
        <v>856</v>
      </c>
      <c r="L17" s="210" t="s">
        <v>873</v>
      </c>
    </row>
    <row r="18" spans="1:12" ht="21.75" customHeight="1">
      <c r="A18" s="1207"/>
      <c r="B18" s="1214"/>
      <c r="C18" s="1223"/>
      <c r="D18" s="1224"/>
      <c r="E18" s="1224"/>
      <c r="F18" s="1224"/>
      <c r="G18" s="1224"/>
      <c r="H18" s="1224"/>
      <c r="I18" s="1224"/>
      <c r="J18" s="1224"/>
      <c r="K18" s="198" t="s">
        <v>856</v>
      </c>
      <c r="L18" s="210" t="s">
        <v>874</v>
      </c>
    </row>
    <row r="19" spans="1:12" ht="21.75" customHeight="1">
      <c r="A19" s="1207"/>
      <c r="B19" s="1214"/>
      <c r="C19" s="1223" t="s">
        <v>875</v>
      </c>
      <c r="D19" s="1226" t="s">
        <v>1009</v>
      </c>
      <c r="E19" s="1227"/>
      <c r="F19" s="1228"/>
      <c r="G19" s="1223" t="s">
        <v>876</v>
      </c>
      <c r="H19" s="1232" t="s">
        <v>877</v>
      </c>
      <c r="I19" s="1232"/>
      <c r="J19" s="1232"/>
      <c r="K19" s="198" t="s">
        <v>856</v>
      </c>
      <c r="L19" s="210" t="s">
        <v>878</v>
      </c>
    </row>
    <row r="20" spans="1:12" ht="21.75" customHeight="1">
      <c r="A20" s="1207"/>
      <c r="B20" s="1225"/>
      <c r="C20" s="1223"/>
      <c r="D20" s="1229"/>
      <c r="E20" s="1230"/>
      <c r="F20" s="1231"/>
      <c r="G20" s="1223"/>
      <c r="H20" s="1232"/>
      <c r="I20" s="1232"/>
      <c r="J20" s="1232"/>
      <c r="K20" s="198" t="s">
        <v>856</v>
      </c>
      <c r="L20" s="211" t="s">
        <v>870</v>
      </c>
    </row>
    <row r="21" spans="1:12" ht="21.75" customHeight="1">
      <c r="A21" s="1207"/>
      <c r="B21" s="1213" t="s">
        <v>879</v>
      </c>
      <c r="C21" s="1223" t="s">
        <v>868</v>
      </c>
      <c r="D21" s="1224"/>
      <c r="E21" s="1224"/>
      <c r="F21" s="1224"/>
      <c r="G21" s="1224"/>
      <c r="H21" s="1224"/>
      <c r="I21" s="1224"/>
      <c r="J21" s="1224"/>
      <c r="K21" s="198" t="s">
        <v>856</v>
      </c>
      <c r="L21" s="207" t="s">
        <v>869</v>
      </c>
    </row>
    <row r="22" spans="1:12" ht="21.75" customHeight="1">
      <c r="A22" s="1208"/>
      <c r="B22" s="1233"/>
      <c r="C22" s="1223"/>
      <c r="D22" s="1224"/>
      <c r="E22" s="1224"/>
      <c r="F22" s="1224"/>
      <c r="G22" s="1224"/>
      <c r="H22" s="1224"/>
      <c r="I22" s="1224"/>
      <c r="J22" s="1224"/>
      <c r="K22" s="208" t="s">
        <v>856</v>
      </c>
      <c r="L22" s="209" t="s">
        <v>870</v>
      </c>
    </row>
    <row r="23" spans="1:12" ht="18" customHeight="1">
      <c r="K23" s="212"/>
      <c r="L23" s="207"/>
    </row>
    <row r="24" spans="1:12" ht="25.5" customHeight="1">
      <c r="A24" s="1206" t="s">
        <v>880</v>
      </c>
      <c r="B24" s="1209" t="s">
        <v>881</v>
      </c>
      <c r="C24" s="1210"/>
      <c r="D24" s="1200">
        <v>100</v>
      </c>
      <c r="E24" s="1201"/>
      <c r="F24" s="215"/>
      <c r="G24" s="280" t="s">
        <v>882</v>
      </c>
      <c r="H24" s="281"/>
      <c r="I24" s="281"/>
      <c r="J24" s="282"/>
      <c r="K24" s="1189" t="s">
        <v>856</v>
      </c>
      <c r="L24" s="1190" t="s">
        <v>883</v>
      </c>
    </row>
    <row r="25" spans="1:12" ht="25.5" customHeight="1">
      <c r="A25" s="1207"/>
      <c r="B25" s="1211"/>
      <c r="C25" s="1212"/>
      <c r="D25" s="1202"/>
      <c r="E25" s="1203"/>
      <c r="F25" s="216" t="s">
        <v>884</v>
      </c>
      <c r="G25" s="279" t="s">
        <v>885</v>
      </c>
      <c r="H25" s="1204"/>
      <c r="I25" s="1204"/>
      <c r="J25" s="283" t="s">
        <v>1008</v>
      </c>
      <c r="K25" s="1189"/>
      <c r="L25" s="1190"/>
    </row>
    <row r="26" spans="1:12" ht="25.5" customHeight="1">
      <c r="A26" s="1207"/>
      <c r="B26" s="196" t="s">
        <v>886</v>
      </c>
      <c r="C26" s="277" t="s">
        <v>1005</v>
      </c>
      <c r="D26" s="1205"/>
      <c r="E26" s="1205"/>
      <c r="F26" s="217" t="s">
        <v>1007</v>
      </c>
      <c r="G26" s="276"/>
      <c r="H26" s="278" t="s">
        <v>1010</v>
      </c>
      <c r="I26" s="285"/>
      <c r="J26" s="218" t="s">
        <v>1006</v>
      </c>
    </row>
    <row r="27" spans="1:12" ht="25.5" customHeight="1">
      <c r="A27" s="1207"/>
      <c r="B27" s="1191" t="s">
        <v>887</v>
      </c>
      <c r="C27" s="286" t="s">
        <v>888</v>
      </c>
      <c r="D27" s="287"/>
      <c r="E27" s="287"/>
      <c r="F27" s="287"/>
      <c r="G27" s="287"/>
      <c r="H27" s="287"/>
      <c r="I27" s="287"/>
      <c r="J27" s="288"/>
    </row>
    <row r="28" spans="1:12" ht="25.5" customHeight="1">
      <c r="A28" s="1207"/>
      <c r="B28" s="1192"/>
      <c r="C28" s="1194" t="s">
        <v>889</v>
      </c>
      <c r="D28" s="1195"/>
      <c r="E28" s="1195"/>
      <c r="F28" s="1195"/>
      <c r="G28" s="1195"/>
      <c r="H28" s="1195"/>
      <c r="I28" s="1195"/>
      <c r="J28" s="1196"/>
    </row>
    <row r="29" spans="1:12" ht="25.5" customHeight="1">
      <c r="A29" s="1207"/>
      <c r="B29" s="1193"/>
      <c r="C29" s="1197" t="s">
        <v>890</v>
      </c>
      <c r="D29" s="1198"/>
      <c r="E29" s="1198"/>
      <c r="F29" s="1198"/>
      <c r="G29" s="1198"/>
      <c r="H29" s="1198"/>
      <c r="I29" s="1198"/>
      <c r="J29" s="1199"/>
    </row>
    <row r="30" spans="1:12" ht="25.5" customHeight="1">
      <c r="A30" s="1207"/>
      <c r="B30" s="1213" t="s">
        <v>891</v>
      </c>
      <c r="C30" s="1215" t="s">
        <v>892</v>
      </c>
      <c r="D30" s="1216"/>
      <c r="E30" s="289" t="s">
        <v>893</v>
      </c>
      <c r="F30" s="289"/>
      <c r="G30" s="289" t="s">
        <v>894</v>
      </c>
      <c r="H30" s="290"/>
      <c r="I30" s="290" t="s">
        <v>895</v>
      </c>
      <c r="J30" s="291"/>
    </row>
    <row r="31" spans="1:12" ht="25.5" customHeight="1">
      <c r="A31" s="1207"/>
      <c r="B31" s="1214"/>
      <c r="C31" s="1217" t="s">
        <v>896</v>
      </c>
      <c r="D31" s="1218"/>
      <c r="E31" s="286" t="s">
        <v>897</v>
      </c>
      <c r="F31" s="287"/>
      <c r="G31" s="287"/>
      <c r="H31" s="287"/>
      <c r="I31" s="287"/>
      <c r="J31" s="287"/>
      <c r="K31" s="219"/>
    </row>
    <row r="32" spans="1:12" ht="25.5" customHeight="1">
      <c r="A32" s="1207"/>
      <c r="B32" s="1214"/>
      <c r="C32" s="1219"/>
      <c r="D32" s="1220"/>
      <c r="E32" s="292" t="s">
        <v>898</v>
      </c>
      <c r="F32" s="293"/>
      <c r="G32" s="293"/>
      <c r="H32" s="293"/>
      <c r="I32" s="293"/>
      <c r="J32" s="294"/>
      <c r="K32" s="206"/>
    </row>
    <row r="33" spans="1:12" ht="25.5" customHeight="1">
      <c r="A33" s="1207"/>
      <c r="B33" s="1191" t="s">
        <v>899</v>
      </c>
      <c r="C33" s="213" t="s">
        <v>900</v>
      </c>
      <c r="D33" s="214"/>
      <c r="E33" s="214"/>
      <c r="F33" s="214"/>
      <c r="G33" s="214"/>
      <c r="H33" s="214"/>
      <c r="I33" s="214"/>
      <c r="J33" s="215"/>
    </row>
    <row r="34" spans="1:12" ht="25.5" customHeight="1">
      <c r="A34" s="1207"/>
      <c r="B34" s="1193"/>
      <c r="C34" s="203" t="s">
        <v>901</v>
      </c>
      <c r="D34" s="204"/>
      <c r="E34" s="204"/>
      <c r="F34" s="204"/>
      <c r="G34" s="204"/>
      <c r="H34" s="204"/>
      <c r="I34" s="204"/>
      <c r="J34" s="205"/>
    </row>
    <row r="35" spans="1:12" ht="25.5" customHeight="1">
      <c r="A35" s="1207"/>
      <c r="B35" s="1191" t="s">
        <v>902</v>
      </c>
      <c r="C35" s="213" t="s">
        <v>903</v>
      </c>
      <c r="D35" s="214"/>
      <c r="E35" s="214"/>
      <c r="F35" s="214"/>
      <c r="G35" s="214"/>
      <c r="H35" s="214"/>
      <c r="I35" s="214"/>
      <c r="J35" s="215"/>
    </row>
    <row r="36" spans="1:12" ht="25.5" customHeight="1">
      <c r="A36" s="1207"/>
      <c r="B36" s="1193"/>
      <c r="C36" s="203" t="s">
        <v>904</v>
      </c>
      <c r="D36" s="204"/>
      <c r="E36" s="204"/>
      <c r="F36" s="204"/>
      <c r="G36" s="204"/>
      <c r="H36" s="204"/>
      <c r="I36" s="204"/>
      <c r="J36" s="205"/>
    </row>
    <row r="37" spans="1:12" ht="25.5" customHeight="1">
      <c r="A37" s="1207"/>
      <c r="B37" s="1191" t="s">
        <v>905</v>
      </c>
      <c r="C37" s="213" t="s">
        <v>906</v>
      </c>
      <c r="D37" s="214"/>
      <c r="E37" s="214"/>
      <c r="F37" s="214"/>
      <c r="G37" s="214"/>
      <c r="H37" s="214"/>
      <c r="I37" s="214"/>
      <c r="J37" s="215"/>
    </row>
    <row r="38" spans="1:12" ht="25.5" customHeight="1">
      <c r="A38" s="1208"/>
      <c r="B38" s="1193"/>
      <c r="C38" s="203" t="s">
        <v>907</v>
      </c>
      <c r="D38" s="204"/>
      <c r="E38" s="204"/>
      <c r="F38" s="204"/>
      <c r="G38" s="204"/>
      <c r="H38" s="204"/>
      <c r="I38" s="204"/>
      <c r="J38" s="205"/>
    </row>
    <row r="39" spans="1:12" ht="15" customHeight="1">
      <c r="B39" s="220"/>
      <c r="C39" s="220"/>
      <c r="D39" s="220"/>
      <c r="E39" s="220"/>
      <c r="F39" s="220"/>
      <c r="G39" s="221"/>
      <c r="H39" s="221"/>
      <c r="I39" s="221"/>
      <c r="J39" s="221"/>
    </row>
    <row r="40" spans="1:12" ht="18.75" customHeight="1">
      <c r="A40" s="222"/>
      <c r="B40" s="222"/>
      <c r="C40" s="222"/>
      <c r="D40" s="222"/>
      <c r="E40" s="222"/>
      <c r="F40" s="222"/>
      <c r="G40" s="222"/>
      <c r="H40" s="222"/>
      <c r="I40" s="222"/>
      <c r="J40" s="222"/>
      <c r="K40" s="222"/>
      <c r="L40" s="222"/>
    </row>
    <row r="41" spans="1:12" ht="18" customHeight="1">
      <c r="A41" s="222"/>
      <c r="B41" s="222"/>
      <c r="C41" s="222"/>
      <c r="D41" s="222"/>
      <c r="E41" s="222"/>
      <c r="F41" s="222"/>
      <c r="G41" s="222"/>
      <c r="H41" s="222"/>
      <c r="I41" s="222"/>
      <c r="J41" s="222"/>
      <c r="K41" s="222"/>
      <c r="L41" s="222"/>
    </row>
    <row r="42" spans="1:12" ht="21.75" customHeight="1">
      <c r="A42" s="222"/>
      <c r="B42" s="222"/>
      <c r="C42" s="222"/>
      <c r="D42" s="222"/>
      <c r="E42" s="222"/>
      <c r="F42" s="222"/>
      <c r="G42" s="222"/>
      <c r="H42" s="222"/>
      <c r="I42" s="222"/>
      <c r="J42" s="222"/>
      <c r="K42" s="222"/>
      <c r="L42" s="222"/>
    </row>
    <row r="43" spans="1:12" ht="21.75" customHeight="1">
      <c r="A43" s="222"/>
      <c r="B43" s="222"/>
      <c r="C43" s="222"/>
      <c r="D43" s="222"/>
      <c r="E43" s="222"/>
      <c r="F43" s="222"/>
      <c r="G43" s="222"/>
      <c r="H43" s="222"/>
      <c r="I43" s="222"/>
      <c r="J43" s="222"/>
      <c r="K43" s="222"/>
      <c r="L43" s="222"/>
    </row>
    <row r="44" spans="1:12" ht="21.75" customHeight="1">
      <c r="A44" s="222"/>
      <c r="B44" s="222"/>
      <c r="C44" s="222"/>
      <c r="D44" s="222"/>
      <c r="E44" s="222"/>
      <c r="F44" s="222"/>
      <c r="G44" s="222"/>
      <c r="H44" s="222"/>
      <c r="I44" s="222"/>
      <c r="J44" s="222"/>
      <c r="K44" s="222"/>
      <c r="L44" s="222"/>
    </row>
    <row r="45" spans="1:12" ht="21.75" customHeight="1">
      <c r="A45" s="222"/>
      <c r="B45" s="222"/>
      <c r="C45" s="222"/>
      <c r="D45" s="222"/>
      <c r="E45" s="222"/>
      <c r="F45" s="222"/>
      <c r="G45" s="222"/>
      <c r="H45" s="222"/>
      <c r="I45" s="222"/>
      <c r="J45" s="222"/>
      <c r="K45" s="222"/>
      <c r="L45" s="222"/>
    </row>
    <row r="46" spans="1:12" ht="21.75" customHeight="1">
      <c r="A46" s="222"/>
      <c r="B46" s="222"/>
      <c r="C46" s="222"/>
      <c r="D46" s="222"/>
      <c r="E46" s="222"/>
      <c r="F46" s="222"/>
      <c r="G46" s="222"/>
      <c r="H46" s="222"/>
      <c r="I46" s="222"/>
      <c r="J46" s="222"/>
      <c r="K46" s="222"/>
      <c r="L46" s="222"/>
    </row>
    <row r="47" spans="1:12" ht="21.75" customHeight="1">
      <c r="A47" s="222"/>
      <c r="B47" s="222"/>
      <c r="C47" s="222"/>
      <c r="D47" s="222"/>
      <c r="E47" s="222"/>
      <c r="F47" s="222"/>
      <c r="G47" s="222"/>
      <c r="H47" s="222"/>
      <c r="I47" s="222"/>
      <c r="J47" s="222"/>
      <c r="K47" s="222"/>
      <c r="L47" s="222"/>
    </row>
    <row r="48" spans="1:12" ht="21.75" customHeight="1">
      <c r="A48" s="222"/>
      <c r="B48" s="222"/>
      <c r="C48" s="222"/>
      <c r="D48" s="222"/>
      <c r="E48" s="222"/>
      <c r="F48" s="222"/>
      <c r="G48" s="222"/>
      <c r="H48" s="222"/>
      <c r="I48" s="222"/>
      <c r="J48" s="222"/>
      <c r="K48" s="222"/>
      <c r="L48" s="222"/>
    </row>
    <row r="49" spans="1:12" ht="21.75" customHeight="1">
      <c r="A49" s="222"/>
      <c r="B49" s="222"/>
      <c r="C49" s="222"/>
      <c r="D49" s="222"/>
      <c r="E49" s="222"/>
      <c r="F49" s="222"/>
      <c r="G49" s="222"/>
      <c r="H49" s="222"/>
      <c r="I49" s="222"/>
      <c r="J49" s="222"/>
      <c r="K49" s="222"/>
      <c r="L49" s="222"/>
    </row>
    <row r="50" spans="1:12" ht="21.75" customHeight="1">
      <c r="A50" s="222"/>
      <c r="B50" s="222"/>
      <c r="C50" s="222"/>
      <c r="D50" s="222"/>
      <c r="E50" s="222"/>
      <c r="F50" s="222"/>
      <c r="G50" s="222"/>
      <c r="H50" s="222"/>
      <c r="I50" s="222"/>
      <c r="J50" s="222"/>
      <c r="K50" s="222"/>
      <c r="L50" s="222"/>
    </row>
    <row r="51" spans="1:12" ht="21.75" customHeight="1">
      <c r="A51" s="222"/>
      <c r="B51" s="222"/>
      <c r="C51" s="222"/>
      <c r="D51" s="222"/>
      <c r="E51" s="222"/>
      <c r="F51" s="222"/>
      <c r="G51" s="222"/>
      <c r="H51" s="222"/>
      <c r="I51" s="222"/>
      <c r="J51" s="222"/>
      <c r="K51" s="222"/>
      <c r="L51" s="222"/>
    </row>
    <row r="52" spans="1:12" ht="21.75" customHeight="1">
      <c r="A52" s="222"/>
      <c r="B52" s="222"/>
      <c r="C52" s="222"/>
      <c r="D52" s="222"/>
      <c r="E52" s="222"/>
      <c r="F52" s="222"/>
      <c r="G52" s="222"/>
      <c r="H52" s="222"/>
      <c r="I52" s="222"/>
      <c r="J52" s="222"/>
      <c r="K52" s="222"/>
      <c r="L52" s="222"/>
    </row>
    <row r="53" spans="1:12" ht="21.75" customHeight="1">
      <c r="A53" s="222"/>
      <c r="B53" s="222"/>
      <c r="C53" s="222"/>
      <c r="D53" s="222"/>
      <c r="E53" s="222"/>
      <c r="F53" s="222"/>
      <c r="G53" s="222"/>
      <c r="H53" s="222"/>
      <c r="I53" s="222"/>
      <c r="J53" s="222"/>
      <c r="K53" s="222"/>
      <c r="L53" s="222"/>
    </row>
    <row r="54" spans="1:12" ht="21.75" customHeight="1">
      <c r="A54" s="222"/>
      <c r="B54" s="222"/>
      <c r="C54" s="222"/>
      <c r="D54" s="222"/>
      <c r="E54" s="222"/>
      <c r="F54" s="222"/>
      <c r="G54" s="222"/>
      <c r="H54" s="222"/>
      <c r="I54" s="222"/>
      <c r="J54" s="222"/>
      <c r="K54" s="222"/>
      <c r="L54" s="222"/>
    </row>
    <row r="55" spans="1:12" ht="21.75" customHeight="1">
      <c r="A55" s="222"/>
      <c r="B55" s="222"/>
      <c r="C55" s="222"/>
      <c r="D55" s="222"/>
      <c r="E55" s="222"/>
      <c r="F55" s="222"/>
      <c r="G55" s="222"/>
      <c r="H55" s="222"/>
      <c r="I55" s="222"/>
      <c r="J55" s="222"/>
      <c r="K55" s="222"/>
      <c r="L55" s="222"/>
    </row>
    <row r="56" spans="1:12" ht="21.75" customHeight="1">
      <c r="A56" s="222"/>
      <c r="B56" s="222"/>
      <c r="C56" s="222"/>
      <c r="D56" s="222"/>
      <c r="E56" s="222"/>
      <c r="F56" s="222"/>
      <c r="G56" s="222"/>
      <c r="H56" s="222"/>
      <c r="I56" s="222"/>
      <c r="J56" s="222"/>
      <c r="K56" s="222"/>
      <c r="L56" s="222"/>
    </row>
    <row r="57" spans="1:12" ht="21.75" customHeight="1">
      <c r="A57" s="222"/>
      <c r="B57" s="222"/>
      <c r="C57" s="222"/>
      <c r="D57" s="222"/>
      <c r="E57" s="222"/>
      <c r="F57" s="222"/>
      <c r="G57" s="222"/>
      <c r="H57" s="222"/>
      <c r="I57" s="222"/>
      <c r="J57" s="222"/>
      <c r="K57" s="222"/>
      <c r="L57" s="222"/>
    </row>
    <row r="58" spans="1:12" ht="21.75" customHeight="1">
      <c r="A58" s="222"/>
      <c r="B58" s="222"/>
      <c r="C58" s="222"/>
      <c r="D58" s="222"/>
      <c r="E58" s="222"/>
      <c r="F58" s="222"/>
      <c r="G58" s="222"/>
      <c r="H58" s="222"/>
      <c r="I58" s="222"/>
      <c r="J58" s="222"/>
      <c r="K58" s="222"/>
      <c r="L58" s="222"/>
    </row>
    <row r="59" spans="1:12" ht="21.75" customHeight="1">
      <c r="A59" s="222"/>
      <c r="B59" s="222"/>
      <c r="C59" s="222"/>
      <c r="D59" s="222"/>
      <c r="E59" s="222"/>
      <c r="F59" s="222"/>
      <c r="G59" s="222"/>
      <c r="H59" s="222"/>
      <c r="I59" s="222"/>
      <c r="J59" s="222"/>
      <c r="K59" s="222"/>
      <c r="L59" s="222"/>
    </row>
    <row r="60" spans="1:12" ht="21.75" customHeight="1">
      <c r="A60" s="222"/>
      <c r="B60" s="222"/>
      <c r="C60" s="222"/>
      <c r="D60" s="222"/>
      <c r="E60" s="222"/>
      <c r="F60" s="222"/>
      <c r="G60" s="222"/>
      <c r="H60" s="222"/>
      <c r="I60" s="222"/>
      <c r="J60" s="222"/>
      <c r="K60" s="222"/>
      <c r="L60" s="222"/>
    </row>
    <row r="61" spans="1:12" ht="21.75" customHeight="1">
      <c r="A61" s="222"/>
      <c r="B61" s="222"/>
      <c r="C61" s="222"/>
      <c r="D61" s="222"/>
      <c r="E61" s="222"/>
      <c r="F61" s="222"/>
      <c r="G61" s="222"/>
      <c r="H61" s="222"/>
      <c r="I61" s="222"/>
      <c r="J61" s="222"/>
      <c r="K61" s="222"/>
      <c r="L61" s="222"/>
    </row>
    <row r="62" spans="1:12" ht="21.75" customHeight="1">
      <c r="A62" s="222"/>
      <c r="B62" s="222"/>
      <c r="C62" s="222"/>
      <c r="D62" s="222"/>
      <c r="E62" s="222"/>
      <c r="F62" s="222"/>
      <c r="G62" s="222"/>
      <c r="H62" s="222"/>
      <c r="I62" s="222"/>
      <c r="J62" s="222"/>
      <c r="K62" s="222"/>
      <c r="L62" s="222"/>
    </row>
    <row r="63" spans="1:12" ht="21.75" customHeight="1">
      <c r="A63" s="222"/>
      <c r="B63" s="222"/>
      <c r="C63" s="222"/>
      <c r="D63" s="222"/>
      <c r="E63" s="222"/>
      <c r="F63" s="222"/>
      <c r="G63" s="222"/>
      <c r="H63" s="222"/>
      <c r="I63" s="222"/>
      <c r="J63" s="222"/>
      <c r="K63" s="222"/>
      <c r="L63" s="222"/>
    </row>
    <row r="64" spans="1:12" ht="21.75" customHeight="1">
      <c r="A64" s="222"/>
      <c r="B64" s="222"/>
      <c r="C64" s="222"/>
      <c r="D64" s="222"/>
      <c r="E64" s="222"/>
      <c r="F64" s="222"/>
      <c r="G64" s="222"/>
      <c r="H64" s="222"/>
      <c r="I64" s="222"/>
      <c r="J64" s="222"/>
      <c r="K64" s="222"/>
      <c r="L64" s="222"/>
    </row>
    <row r="65" spans="1:12" ht="21.75" customHeight="1">
      <c r="A65" s="222"/>
      <c r="B65" s="222"/>
      <c r="C65" s="222"/>
      <c r="D65" s="222"/>
      <c r="E65" s="222"/>
      <c r="F65" s="222"/>
      <c r="G65" s="222"/>
      <c r="H65" s="222"/>
      <c r="I65" s="222"/>
      <c r="J65" s="222"/>
      <c r="K65" s="222"/>
      <c r="L65" s="222"/>
    </row>
    <row r="66" spans="1:12" ht="21.75" customHeight="1">
      <c r="A66" s="222"/>
      <c r="B66" s="222"/>
      <c r="C66" s="222"/>
      <c r="D66" s="222"/>
      <c r="E66" s="222"/>
      <c r="F66" s="222"/>
      <c r="G66" s="222"/>
      <c r="H66" s="222"/>
      <c r="I66" s="222"/>
      <c r="J66" s="222"/>
      <c r="K66" s="222"/>
      <c r="L66" s="222"/>
    </row>
    <row r="67" spans="1:12" ht="21.75" customHeight="1">
      <c r="A67" s="222"/>
      <c r="B67" s="222"/>
      <c r="C67" s="222"/>
      <c r="D67" s="222"/>
      <c r="E67" s="222"/>
      <c r="F67" s="222"/>
      <c r="G67" s="222"/>
      <c r="H67" s="222"/>
      <c r="I67" s="222"/>
      <c r="J67" s="222"/>
      <c r="K67" s="222"/>
      <c r="L67" s="222"/>
    </row>
    <row r="68" spans="1:12" ht="21.75" customHeight="1">
      <c r="A68" s="222"/>
      <c r="B68" s="222"/>
      <c r="C68" s="222"/>
      <c r="D68" s="222"/>
      <c r="E68" s="222"/>
      <c r="F68" s="222"/>
      <c r="G68" s="222"/>
      <c r="H68" s="222"/>
      <c r="I68" s="222"/>
      <c r="J68" s="222"/>
      <c r="K68" s="222"/>
      <c r="L68" s="222"/>
    </row>
    <row r="69" spans="1:12" ht="21.75" customHeight="1">
      <c r="A69" s="222"/>
      <c r="B69" s="222"/>
      <c r="C69" s="222"/>
      <c r="D69" s="222"/>
      <c r="E69" s="222"/>
      <c r="F69" s="222"/>
      <c r="G69" s="222"/>
      <c r="H69" s="222"/>
      <c r="I69" s="222"/>
      <c r="J69" s="222"/>
      <c r="K69" s="222"/>
      <c r="L69" s="222"/>
    </row>
    <row r="70" spans="1:12" ht="21.75" customHeight="1">
      <c r="A70" s="222"/>
      <c r="B70" s="222"/>
      <c r="C70" s="222"/>
      <c r="D70" s="222"/>
      <c r="E70" s="222"/>
      <c r="F70" s="222"/>
      <c r="G70" s="222"/>
      <c r="H70" s="222"/>
      <c r="I70" s="222"/>
      <c r="J70" s="222"/>
      <c r="K70" s="222"/>
      <c r="L70" s="222"/>
    </row>
    <row r="71" spans="1:12" ht="21.75" customHeight="1">
      <c r="A71" s="222"/>
      <c r="B71" s="222"/>
      <c r="C71" s="222"/>
      <c r="D71" s="222"/>
      <c r="E71" s="222"/>
      <c r="F71" s="222"/>
      <c r="G71" s="222"/>
      <c r="H71" s="222"/>
      <c r="I71" s="222"/>
      <c r="J71" s="222"/>
      <c r="K71" s="222"/>
      <c r="L71" s="222"/>
    </row>
    <row r="72" spans="1:12" ht="21.75" customHeight="1">
      <c r="A72" s="222"/>
      <c r="B72" s="222"/>
      <c r="C72" s="222"/>
      <c r="D72" s="222"/>
      <c r="E72" s="222"/>
      <c r="F72" s="222"/>
      <c r="G72" s="222"/>
      <c r="H72" s="222"/>
      <c r="I72" s="222"/>
      <c r="J72" s="222"/>
      <c r="K72" s="222"/>
      <c r="L72" s="222"/>
    </row>
    <row r="73" spans="1:12" ht="21.75" customHeight="1">
      <c r="A73" s="222"/>
      <c r="B73" s="222"/>
      <c r="C73" s="222"/>
      <c r="D73" s="222"/>
      <c r="E73" s="222"/>
      <c r="F73" s="222"/>
      <c r="G73" s="222"/>
      <c r="H73" s="222"/>
      <c r="I73" s="222"/>
      <c r="J73" s="222"/>
      <c r="K73" s="222"/>
      <c r="L73" s="222"/>
    </row>
    <row r="74" spans="1:12" ht="21.75" customHeight="1">
      <c r="A74" s="222"/>
      <c r="B74" s="222"/>
      <c r="C74" s="222"/>
      <c r="D74" s="222"/>
      <c r="E74" s="222"/>
      <c r="F74" s="222"/>
      <c r="G74" s="222"/>
      <c r="H74" s="222"/>
      <c r="I74" s="222"/>
      <c r="J74" s="222"/>
      <c r="K74" s="222"/>
      <c r="L74" s="222"/>
    </row>
    <row r="75" spans="1:12" ht="21.75" customHeight="1">
      <c r="A75" s="222"/>
      <c r="B75" s="222"/>
      <c r="C75" s="222"/>
      <c r="D75" s="222"/>
      <c r="E75" s="222"/>
      <c r="F75" s="222"/>
      <c r="G75" s="222"/>
      <c r="H75" s="222"/>
      <c r="I75" s="222"/>
      <c r="J75" s="222"/>
      <c r="K75" s="222"/>
      <c r="L75" s="222"/>
    </row>
    <row r="76" spans="1:12" ht="21.75" customHeight="1">
      <c r="A76" s="222"/>
      <c r="B76" s="222"/>
      <c r="C76" s="222"/>
      <c r="D76" s="222"/>
      <c r="E76" s="222"/>
      <c r="F76" s="222"/>
      <c r="G76" s="222"/>
      <c r="H76" s="222"/>
      <c r="I76" s="222"/>
      <c r="J76" s="222"/>
      <c r="K76" s="222"/>
      <c r="L76" s="222"/>
    </row>
    <row r="77" spans="1:12" ht="21.75" customHeight="1">
      <c r="A77" s="222"/>
      <c r="B77" s="222"/>
      <c r="C77" s="222"/>
      <c r="D77" s="222"/>
      <c r="E77" s="222"/>
      <c r="F77" s="222"/>
      <c r="G77" s="222"/>
      <c r="H77" s="222"/>
      <c r="I77" s="222"/>
      <c r="J77" s="222"/>
      <c r="K77" s="222"/>
      <c r="L77" s="222"/>
    </row>
    <row r="78" spans="1:12" ht="21.75" customHeight="1">
      <c r="A78" s="222"/>
      <c r="B78" s="222"/>
      <c r="C78" s="222"/>
      <c r="D78" s="222"/>
      <c r="E78" s="222"/>
      <c r="F78" s="222"/>
      <c r="G78" s="222"/>
      <c r="H78" s="222"/>
      <c r="I78" s="222"/>
      <c r="J78" s="222"/>
      <c r="K78" s="222"/>
      <c r="L78" s="222"/>
    </row>
    <row r="79" spans="1:12" ht="21.75" customHeight="1">
      <c r="A79" s="222"/>
      <c r="B79" s="222"/>
      <c r="C79" s="222"/>
      <c r="D79" s="222"/>
      <c r="E79" s="222"/>
      <c r="F79" s="222"/>
      <c r="G79" s="222"/>
      <c r="H79" s="222"/>
      <c r="I79" s="222"/>
      <c r="J79" s="222"/>
      <c r="K79" s="222"/>
      <c r="L79" s="222"/>
    </row>
    <row r="80" spans="1:12" ht="21.75" customHeight="1">
      <c r="A80" s="222"/>
      <c r="B80" s="222"/>
      <c r="C80" s="222"/>
      <c r="D80" s="222"/>
      <c r="E80" s="222"/>
      <c r="F80" s="222"/>
      <c r="G80" s="222"/>
      <c r="H80" s="222"/>
      <c r="I80" s="222"/>
      <c r="J80" s="222"/>
      <c r="K80" s="222"/>
      <c r="L80" s="222"/>
    </row>
    <row r="81" spans="1:12" ht="21.75" customHeight="1">
      <c r="A81" s="222"/>
      <c r="B81" s="222"/>
      <c r="C81" s="222"/>
      <c r="D81" s="222"/>
      <c r="E81" s="222"/>
      <c r="F81" s="222"/>
      <c r="G81" s="222"/>
      <c r="H81" s="222"/>
      <c r="I81" s="222"/>
      <c r="J81" s="222"/>
      <c r="K81" s="222"/>
      <c r="L81" s="222"/>
    </row>
    <row r="82" spans="1:12" ht="9" customHeight="1">
      <c r="A82" s="222"/>
      <c r="B82" s="222"/>
      <c r="C82" s="222"/>
      <c r="D82" s="222"/>
      <c r="E82" s="222"/>
      <c r="F82" s="222"/>
      <c r="G82" s="222"/>
      <c r="H82" s="222"/>
      <c r="I82" s="222"/>
      <c r="J82" s="222"/>
      <c r="K82" s="222"/>
      <c r="L82" s="222"/>
    </row>
    <row r="83" spans="1:12" ht="13.5">
      <c r="A83" s="222"/>
      <c r="B83" s="222"/>
      <c r="C83" s="222"/>
      <c r="D83" s="222"/>
      <c r="E83" s="222"/>
      <c r="F83" s="222"/>
      <c r="G83" s="222"/>
      <c r="H83" s="222"/>
      <c r="I83" s="222"/>
      <c r="J83" s="222"/>
      <c r="K83" s="222"/>
      <c r="L83" s="222"/>
    </row>
    <row r="84" spans="1:12" ht="22.5" customHeight="1">
      <c r="A84" s="222"/>
      <c r="B84" s="222"/>
      <c r="C84" s="222"/>
      <c r="D84" s="222"/>
      <c r="E84" s="222"/>
      <c r="F84" s="222"/>
      <c r="G84" s="222"/>
      <c r="H84" s="222"/>
      <c r="I84" s="222"/>
      <c r="J84" s="222"/>
      <c r="K84" s="222"/>
      <c r="L84" s="222"/>
    </row>
    <row r="85" spans="1:12" ht="22.5" customHeight="1">
      <c r="A85" s="222"/>
      <c r="B85" s="222"/>
      <c r="C85" s="222"/>
      <c r="D85" s="222"/>
      <c r="E85" s="222"/>
      <c r="F85" s="222"/>
      <c r="G85" s="222"/>
      <c r="H85" s="222"/>
      <c r="I85" s="222"/>
      <c r="J85" s="222"/>
      <c r="K85" s="222"/>
      <c r="L85" s="222"/>
    </row>
    <row r="86" spans="1:12" ht="18" customHeight="1">
      <c r="A86" s="222"/>
      <c r="B86" s="222"/>
      <c r="C86" s="222"/>
      <c r="D86" s="222"/>
      <c r="E86" s="222"/>
      <c r="F86" s="222"/>
      <c r="G86" s="222"/>
      <c r="H86" s="222"/>
      <c r="I86" s="222"/>
      <c r="J86" s="222"/>
      <c r="K86" s="222"/>
      <c r="L86" s="222"/>
    </row>
    <row r="87" spans="1:12" ht="18" customHeight="1">
      <c r="A87" s="222"/>
      <c r="B87" s="222"/>
      <c r="C87" s="222"/>
      <c r="D87" s="222"/>
      <c r="E87" s="222"/>
      <c r="F87" s="222"/>
      <c r="G87" s="222"/>
      <c r="H87" s="222"/>
      <c r="I87" s="222"/>
      <c r="J87" s="222"/>
      <c r="K87" s="222"/>
      <c r="L87" s="222"/>
    </row>
    <row r="88" spans="1:12" ht="21.75" customHeight="1">
      <c r="A88" s="222"/>
      <c r="B88" s="222"/>
      <c r="C88" s="222"/>
      <c r="D88" s="222"/>
      <c r="E88" s="222"/>
      <c r="F88" s="222"/>
      <c r="G88" s="222"/>
      <c r="H88" s="222"/>
      <c r="I88" s="222"/>
      <c r="J88" s="222"/>
      <c r="K88" s="222"/>
      <c r="L88" s="222"/>
    </row>
    <row r="89" spans="1:12" ht="14.25" customHeight="1">
      <c r="A89" s="222"/>
      <c r="B89" s="222"/>
      <c r="C89" s="222"/>
      <c r="D89" s="222"/>
      <c r="E89" s="222"/>
      <c r="F89" s="222"/>
      <c r="G89" s="222"/>
      <c r="H89" s="222"/>
      <c r="I89" s="222"/>
      <c r="J89" s="222"/>
      <c r="K89" s="222"/>
      <c r="L89" s="222"/>
    </row>
    <row r="90" spans="1:12" ht="21.75" customHeight="1">
      <c r="A90" s="222"/>
      <c r="B90" s="222"/>
      <c r="C90" s="222"/>
      <c r="D90" s="222"/>
      <c r="E90" s="222"/>
      <c r="F90" s="222"/>
      <c r="G90" s="222"/>
      <c r="H90" s="222"/>
      <c r="I90" s="222"/>
      <c r="J90" s="222"/>
      <c r="K90" s="222"/>
      <c r="L90" s="222"/>
    </row>
    <row r="91" spans="1:12" ht="21.75" customHeight="1">
      <c r="A91" s="222"/>
      <c r="B91" s="222"/>
      <c r="C91" s="222"/>
      <c r="D91" s="222"/>
      <c r="E91" s="222"/>
      <c r="F91" s="222"/>
      <c r="G91" s="222"/>
      <c r="H91" s="222"/>
      <c r="I91" s="222"/>
      <c r="J91" s="222"/>
      <c r="K91" s="222"/>
      <c r="L91" s="222"/>
    </row>
    <row r="92" spans="1:12" ht="21.75" customHeight="1">
      <c r="A92" s="222"/>
      <c r="B92" s="222"/>
      <c r="C92" s="222"/>
      <c r="D92" s="222"/>
      <c r="E92" s="222"/>
      <c r="F92" s="222"/>
      <c r="G92" s="222"/>
      <c r="H92" s="222"/>
      <c r="I92" s="222"/>
      <c r="J92" s="222"/>
      <c r="K92" s="222"/>
      <c r="L92" s="222"/>
    </row>
    <row r="93" spans="1:12" ht="21.75" customHeight="1">
      <c r="A93" s="222"/>
      <c r="B93" s="222"/>
      <c r="C93" s="222"/>
      <c r="D93" s="222"/>
      <c r="E93" s="222"/>
      <c r="F93" s="222"/>
      <c r="G93" s="222"/>
      <c r="H93" s="222"/>
      <c r="I93" s="222"/>
      <c r="J93" s="222"/>
      <c r="K93" s="222"/>
      <c r="L93" s="222"/>
    </row>
    <row r="94" spans="1:12" ht="21.75" customHeight="1">
      <c r="A94" s="222"/>
      <c r="B94" s="222"/>
      <c r="C94" s="222"/>
      <c r="D94" s="222"/>
      <c r="E94" s="222"/>
      <c r="F94" s="222"/>
      <c r="G94" s="222"/>
      <c r="H94" s="222"/>
      <c r="I94" s="222"/>
      <c r="J94" s="222"/>
      <c r="K94" s="222"/>
      <c r="L94" s="222"/>
    </row>
    <row r="95" spans="1:12" ht="21.75" customHeight="1">
      <c r="A95" s="222"/>
      <c r="B95" s="222"/>
      <c r="C95" s="222"/>
      <c r="D95" s="222"/>
      <c r="E95" s="222"/>
      <c r="F95" s="222"/>
      <c r="G95" s="222"/>
      <c r="H95" s="222"/>
      <c r="I95" s="222"/>
      <c r="J95" s="222"/>
      <c r="K95" s="222"/>
      <c r="L95" s="222"/>
    </row>
    <row r="96" spans="1:12" ht="21.75" customHeight="1">
      <c r="A96" s="222"/>
      <c r="B96" s="222"/>
      <c r="C96" s="222"/>
      <c r="D96" s="222"/>
      <c r="E96" s="222"/>
      <c r="F96" s="222"/>
      <c r="G96" s="222"/>
      <c r="H96" s="222"/>
      <c r="I96" s="222"/>
      <c r="J96" s="222"/>
      <c r="K96" s="222"/>
      <c r="L96" s="222"/>
    </row>
    <row r="97" spans="1:12" ht="21.75" customHeight="1">
      <c r="A97" s="222"/>
      <c r="B97" s="222"/>
      <c r="C97" s="222"/>
      <c r="D97" s="222"/>
      <c r="E97" s="222"/>
      <c r="F97" s="222"/>
      <c r="G97" s="222"/>
      <c r="H97" s="222"/>
      <c r="I97" s="222"/>
      <c r="J97" s="222"/>
      <c r="K97" s="222"/>
      <c r="L97" s="222"/>
    </row>
    <row r="98" spans="1:12" ht="21.75" customHeight="1">
      <c r="A98" s="222"/>
      <c r="B98" s="222"/>
      <c r="C98" s="222"/>
      <c r="D98" s="222"/>
      <c r="E98" s="222"/>
      <c r="F98" s="222"/>
      <c r="G98" s="222"/>
      <c r="H98" s="222"/>
      <c r="I98" s="222"/>
      <c r="J98" s="222"/>
      <c r="K98" s="222"/>
      <c r="L98" s="222"/>
    </row>
    <row r="99" spans="1:12" ht="21.75" customHeight="1">
      <c r="A99" s="222"/>
      <c r="B99" s="222"/>
      <c r="C99" s="222"/>
      <c r="D99" s="222"/>
      <c r="E99" s="222"/>
      <c r="F99" s="222"/>
      <c r="G99" s="222"/>
      <c r="H99" s="222"/>
      <c r="I99" s="222"/>
      <c r="J99" s="222"/>
      <c r="K99" s="222"/>
      <c r="L99" s="222"/>
    </row>
    <row r="100" spans="1:12" ht="21.75" customHeight="1">
      <c r="A100" s="222"/>
      <c r="B100" s="222"/>
      <c r="C100" s="222"/>
      <c r="D100" s="222"/>
      <c r="E100" s="222"/>
      <c r="F100" s="222"/>
      <c r="G100" s="222"/>
      <c r="H100" s="222"/>
      <c r="I100" s="222"/>
      <c r="J100" s="222"/>
      <c r="K100" s="222"/>
      <c r="L100" s="222"/>
    </row>
    <row r="101" spans="1:12" ht="21.75" customHeight="1">
      <c r="A101" s="222"/>
      <c r="B101" s="222"/>
      <c r="C101" s="222"/>
      <c r="D101" s="222"/>
      <c r="E101" s="222"/>
      <c r="F101" s="222"/>
      <c r="G101" s="222"/>
      <c r="H101" s="222"/>
      <c r="I101" s="222"/>
      <c r="J101" s="222"/>
      <c r="K101" s="222"/>
      <c r="L101" s="222"/>
    </row>
    <row r="102" spans="1:12" ht="21.75" customHeight="1">
      <c r="A102" s="222"/>
      <c r="B102" s="222"/>
      <c r="C102" s="222"/>
      <c r="D102" s="222"/>
      <c r="E102" s="222"/>
      <c r="F102" s="222"/>
      <c r="G102" s="222"/>
      <c r="H102" s="222"/>
      <c r="I102" s="222"/>
      <c r="J102" s="222"/>
      <c r="K102" s="222"/>
      <c r="L102" s="222"/>
    </row>
    <row r="103" spans="1:12" ht="21.75" customHeight="1">
      <c r="A103" s="222"/>
      <c r="B103" s="222"/>
      <c r="C103" s="222"/>
      <c r="D103" s="222"/>
      <c r="E103" s="222"/>
      <c r="F103" s="222"/>
      <c r="G103" s="222"/>
      <c r="H103" s="222"/>
      <c r="I103" s="222"/>
      <c r="J103" s="222"/>
      <c r="K103" s="222"/>
      <c r="L103" s="222"/>
    </row>
    <row r="104" spans="1:12" ht="21.75" customHeight="1">
      <c r="A104" s="222"/>
      <c r="B104" s="222"/>
      <c r="C104" s="222"/>
      <c r="D104" s="222"/>
      <c r="E104" s="222"/>
      <c r="F104" s="222"/>
      <c r="G104" s="222"/>
      <c r="H104" s="222"/>
      <c r="I104" s="222"/>
      <c r="J104" s="222"/>
      <c r="K104" s="222"/>
      <c r="L104" s="222"/>
    </row>
    <row r="105" spans="1:12" ht="21.75" customHeight="1">
      <c r="A105" s="222"/>
      <c r="B105" s="222"/>
      <c r="C105" s="222"/>
      <c r="D105" s="222"/>
      <c r="E105" s="222"/>
      <c r="F105" s="222"/>
      <c r="G105" s="222"/>
      <c r="H105" s="222"/>
      <c r="I105" s="222"/>
      <c r="J105" s="222"/>
      <c r="K105" s="222"/>
      <c r="L105" s="222"/>
    </row>
    <row r="106" spans="1:12" ht="21.75" customHeight="1">
      <c r="A106" s="222"/>
      <c r="B106" s="222"/>
      <c r="C106" s="222"/>
      <c r="D106" s="222"/>
      <c r="E106" s="222"/>
      <c r="F106" s="222"/>
      <c r="G106" s="222"/>
      <c r="H106" s="222"/>
      <c r="I106" s="222"/>
      <c r="J106" s="222"/>
      <c r="K106" s="222"/>
      <c r="L106" s="222"/>
    </row>
    <row r="107" spans="1:12" ht="21.75" customHeight="1">
      <c r="A107" s="222"/>
      <c r="B107" s="222"/>
      <c r="C107" s="222"/>
      <c r="D107" s="222"/>
      <c r="E107" s="222"/>
      <c r="F107" s="222"/>
      <c r="G107" s="222"/>
      <c r="H107" s="222"/>
      <c r="I107" s="222"/>
      <c r="J107" s="222"/>
      <c r="K107" s="222"/>
      <c r="L107" s="222"/>
    </row>
    <row r="108" spans="1:12" ht="21.75" customHeight="1">
      <c r="A108" s="222"/>
      <c r="B108" s="222"/>
      <c r="C108" s="222"/>
      <c r="D108" s="222"/>
      <c r="E108" s="222"/>
      <c r="F108" s="222"/>
      <c r="G108" s="222"/>
      <c r="H108" s="222"/>
      <c r="I108" s="222"/>
      <c r="J108" s="222"/>
      <c r="K108" s="222"/>
      <c r="L108" s="222"/>
    </row>
    <row r="109" spans="1:12" ht="21.75" customHeight="1">
      <c r="A109" s="222"/>
      <c r="B109" s="222"/>
      <c r="C109" s="222"/>
      <c r="D109" s="222"/>
      <c r="E109" s="222"/>
      <c r="F109" s="222"/>
      <c r="G109" s="222"/>
      <c r="H109" s="222"/>
      <c r="I109" s="222"/>
      <c r="J109" s="222"/>
      <c r="K109" s="222"/>
      <c r="L109" s="222"/>
    </row>
    <row r="110" spans="1:12" ht="21.75" customHeight="1">
      <c r="A110" s="222"/>
      <c r="B110" s="222"/>
      <c r="C110" s="222"/>
      <c r="D110" s="222"/>
      <c r="E110" s="222"/>
      <c r="F110" s="222"/>
      <c r="G110" s="222"/>
      <c r="H110" s="222"/>
      <c r="I110" s="222"/>
      <c r="J110" s="222"/>
      <c r="K110" s="222"/>
      <c r="L110" s="222"/>
    </row>
    <row r="111" spans="1:12" ht="21.75" customHeight="1">
      <c r="A111" s="222"/>
      <c r="B111" s="222"/>
      <c r="C111" s="222"/>
      <c r="D111" s="222"/>
      <c r="E111" s="222"/>
      <c r="F111" s="222"/>
      <c r="G111" s="222"/>
      <c r="H111" s="222"/>
      <c r="I111" s="222"/>
      <c r="J111" s="222"/>
      <c r="K111" s="222"/>
      <c r="L111" s="222"/>
    </row>
    <row r="112" spans="1:12" ht="21.75" customHeight="1">
      <c r="A112" s="222"/>
      <c r="B112" s="222"/>
      <c r="C112" s="222"/>
      <c r="D112" s="222"/>
      <c r="E112" s="222"/>
      <c r="F112" s="222"/>
      <c r="G112" s="222"/>
      <c r="H112" s="222"/>
      <c r="I112" s="222"/>
      <c r="J112" s="222"/>
      <c r="K112" s="222"/>
      <c r="L112" s="222"/>
    </row>
    <row r="113" spans="1:12" ht="21.75" customHeight="1">
      <c r="A113" s="222"/>
      <c r="B113" s="222"/>
      <c r="C113" s="222"/>
      <c r="D113" s="222"/>
      <c r="E113" s="222"/>
      <c r="F113" s="222"/>
      <c r="G113" s="222"/>
      <c r="H113" s="222"/>
      <c r="I113" s="222"/>
      <c r="J113" s="222"/>
      <c r="K113" s="222"/>
      <c r="L113" s="222"/>
    </row>
    <row r="114" spans="1:12" ht="14.25" customHeight="1">
      <c r="A114" s="222"/>
      <c r="B114" s="222"/>
      <c r="C114" s="222"/>
      <c r="D114" s="222"/>
      <c r="E114" s="222"/>
      <c r="F114" s="222"/>
      <c r="G114" s="222"/>
      <c r="H114" s="222"/>
      <c r="I114" s="222"/>
      <c r="J114" s="222"/>
      <c r="K114" s="222"/>
      <c r="L114" s="222"/>
    </row>
    <row r="115" spans="1:12" ht="21.75" customHeight="1">
      <c r="A115" s="222"/>
      <c r="B115" s="222"/>
      <c r="C115" s="222"/>
      <c r="D115" s="222"/>
      <c r="E115" s="222"/>
      <c r="F115" s="222"/>
      <c r="G115" s="222"/>
      <c r="H115" s="222"/>
      <c r="I115" s="222"/>
      <c r="J115" s="222"/>
      <c r="K115" s="222"/>
      <c r="L115" s="222"/>
    </row>
    <row r="116" spans="1:12" ht="21.75" customHeight="1">
      <c r="A116" s="222"/>
      <c r="B116" s="222"/>
      <c r="C116" s="222"/>
      <c r="D116" s="222"/>
      <c r="E116" s="222"/>
      <c r="F116" s="222"/>
      <c r="G116" s="222"/>
      <c r="H116" s="222"/>
      <c r="I116" s="222"/>
      <c r="J116" s="222"/>
      <c r="K116" s="222"/>
      <c r="L116" s="222"/>
    </row>
    <row r="117" spans="1:12" ht="21.75" customHeight="1">
      <c r="A117" s="222"/>
      <c r="B117" s="222"/>
      <c r="C117" s="222"/>
      <c r="D117" s="222"/>
      <c r="E117" s="222"/>
      <c r="F117" s="222"/>
      <c r="G117" s="222"/>
      <c r="H117" s="222"/>
      <c r="I117" s="222"/>
      <c r="J117" s="222"/>
      <c r="K117" s="222"/>
      <c r="L117" s="222"/>
    </row>
    <row r="118" spans="1:12" ht="21.75" customHeight="1">
      <c r="A118" s="222"/>
      <c r="B118" s="222"/>
      <c r="C118" s="222"/>
      <c r="D118" s="222"/>
      <c r="E118" s="222"/>
      <c r="F118" s="222"/>
      <c r="G118" s="222"/>
      <c r="H118" s="222"/>
      <c r="I118" s="222"/>
      <c r="J118" s="222"/>
      <c r="K118" s="222"/>
      <c r="L118" s="222"/>
    </row>
    <row r="119" spans="1:12" ht="21.75" customHeight="1">
      <c r="A119" s="222"/>
      <c r="B119" s="222"/>
      <c r="C119" s="222"/>
      <c r="D119" s="222"/>
      <c r="E119" s="222"/>
      <c r="F119" s="222"/>
      <c r="G119" s="222"/>
      <c r="H119" s="222"/>
      <c r="I119" s="222"/>
      <c r="J119" s="222"/>
      <c r="K119" s="222"/>
      <c r="L119" s="222"/>
    </row>
    <row r="120" spans="1:12" ht="21.75" customHeight="1">
      <c r="A120" s="222"/>
      <c r="B120" s="222"/>
      <c r="C120" s="222"/>
      <c r="D120" s="222"/>
      <c r="E120" s="222"/>
      <c r="F120" s="222"/>
      <c r="G120" s="222"/>
      <c r="H120" s="222"/>
      <c r="I120" s="222"/>
      <c r="J120" s="222"/>
      <c r="K120" s="222"/>
      <c r="L120" s="222"/>
    </row>
    <row r="121" spans="1:12" ht="21.75" customHeight="1">
      <c r="A121" s="222"/>
      <c r="B121" s="222"/>
      <c r="C121" s="222"/>
      <c r="D121" s="222"/>
      <c r="E121" s="222"/>
      <c r="F121" s="222"/>
      <c r="G121" s="222"/>
      <c r="H121" s="222"/>
      <c r="I121" s="222"/>
      <c r="J121" s="222"/>
      <c r="K121" s="222"/>
      <c r="L121" s="222"/>
    </row>
    <row r="122" spans="1:12" ht="21.75" customHeight="1">
      <c r="A122" s="222"/>
      <c r="B122" s="222"/>
      <c r="C122" s="222"/>
      <c r="D122" s="222"/>
      <c r="E122" s="222"/>
      <c r="F122" s="222"/>
      <c r="G122" s="222"/>
      <c r="H122" s="222"/>
      <c r="I122" s="222"/>
      <c r="J122" s="222"/>
      <c r="K122" s="222"/>
      <c r="L122" s="222"/>
    </row>
    <row r="123" spans="1:12" ht="21.75" customHeight="1">
      <c r="A123" s="222"/>
      <c r="B123" s="222"/>
      <c r="C123" s="222"/>
      <c r="D123" s="222"/>
      <c r="E123" s="222"/>
      <c r="F123" s="222"/>
      <c r="G123" s="222"/>
      <c r="H123" s="222"/>
      <c r="I123" s="222"/>
      <c r="J123" s="222"/>
      <c r="K123" s="222"/>
      <c r="L123" s="222"/>
    </row>
    <row r="124" spans="1:12" ht="21.75" customHeight="1">
      <c r="A124" s="222"/>
      <c r="B124" s="222"/>
      <c r="C124" s="222"/>
      <c r="D124" s="222"/>
      <c r="E124" s="222"/>
      <c r="F124" s="222"/>
      <c r="G124" s="222"/>
      <c r="H124" s="222"/>
      <c r="I124" s="222"/>
      <c r="J124" s="222"/>
      <c r="K124" s="222"/>
      <c r="L124" s="222"/>
    </row>
    <row r="125" spans="1:12" ht="17.25" customHeight="1">
      <c r="A125" s="222"/>
      <c r="B125" s="222"/>
      <c r="C125" s="222"/>
      <c r="D125" s="222"/>
      <c r="E125" s="222"/>
      <c r="F125" s="222"/>
      <c r="G125" s="222"/>
      <c r="H125" s="222"/>
      <c r="I125" s="222"/>
      <c r="J125" s="222"/>
      <c r="K125" s="222"/>
      <c r="L125" s="222"/>
    </row>
    <row r="126" spans="1:12" ht="21.75" customHeight="1">
      <c r="A126" s="222"/>
      <c r="B126" s="222"/>
      <c r="C126" s="222"/>
      <c r="D126" s="222"/>
      <c r="E126" s="222"/>
      <c r="F126" s="222"/>
      <c r="G126" s="222"/>
      <c r="H126" s="222"/>
      <c r="I126" s="222"/>
      <c r="J126" s="222"/>
      <c r="K126" s="222"/>
      <c r="L126" s="222"/>
    </row>
    <row r="127" spans="1:12" ht="21.75" customHeight="1">
      <c r="A127" s="222"/>
      <c r="B127" s="222"/>
      <c r="C127" s="222"/>
      <c r="D127" s="222"/>
      <c r="E127" s="222"/>
      <c r="F127" s="222"/>
      <c r="G127" s="222"/>
      <c r="H127" s="222"/>
      <c r="I127" s="222"/>
      <c r="J127" s="222"/>
      <c r="K127" s="222"/>
      <c r="L127" s="222"/>
    </row>
    <row r="128" spans="1:12"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sheetData>
  <mergeCells count="47">
    <mergeCell ref="A5:B7"/>
    <mergeCell ref="C5:C6"/>
    <mergeCell ref="D5:J6"/>
    <mergeCell ref="D7:E7"/>
    <mergeCell ref="G7:H7"/>
    <mergeCell ref="A1:F2"/>
    <mergeCell ref="G1:J1"/>
    <mergeCell ref="H2:J2"/>
    <mergeCell ref="A4:B4"/>
    <mergeCell ref="C4:J4"/>
    <mergeCell ref="A8:B12"/>
    <mergeCell ref="C8:C9"/>
    <mergeCell ref="D8:J9"/>
    <mergeCell ref="D10:E10"/>
    <mergeCell ref="G10:H10"/>
    <mergeCell ref="C11:C12"/>
    <mergeCell ref="D11:J12"/>
    <mergeCell ref="A15:A22"/>
    <mergeCell ref="B15:B16"/>
    <mergeCell ref="C15:C16"/>
    <mergeCell ref="D15:J16"/>
    <mergeCell ref="B17:B20"/>
    <mergeCell ref="C17:C18"/>
    <mergeCell ref="D17:J18"/>
    <mergeCell ref="C19:C20"/>
    <mergeCell ref="D19:F20"/>
    <mergeCell ref="G19:G20"/>
    <mergeCell ref="H19:J20"/>
    <mergeCell ref="B21:B22"/>
    <mergeCell ref="C21:C22"/>
    <mergeCell ref="D21:J22"/>
    <mergeCell ref="A24:A38"/>
    <mergeCell ref="B24:C25"/>
    <mergeCell ref="B33:B34"/>
    <mergeCell ref="B35:B36"/>
    <mergeCell ref="B37:B38"/>
    <mergeCell ref="B30:B32"/>
    <mergeCell ref="C30:D30"/>
    <mergeCell ref="C31:D32"/>
    <mergeCell ref="K24:K25"/>
    <mergeCell ref="L24:L25"/>
    <mergeCell ref="B27:B29"/>
    <mergeCell ref="C28:J28"/>
    <mergeCell ref="C29:J29"/>
    <mergeCell ref="D24:E25"/>
    <mergeCell ref="H25:I25"/>
    <mergeCell ref="D26:E26"/>
  </mergeCells>
  <phoneticPr fontId="56"/>
  <printOptions horizontalCentered="1"/>
  <pageMargins left="0.70866141732283472" right="0.11811023622047245" top="0.51181102362204722" bottom="0.39370078740157483" header="0.31496062992125984" footer="0.31496062992125984"/>
  <pageSetup paperSize="9" scale="89" orientation="portrait" blackAndWhite="1" r:id="rId1"/>
  <rowBreaks count="2" manualBreakCount="2">
    <brk id="39" max="11" man="1"/>
    <brk id="81" max="11" man="1"/>
  </rowBreaks>
  <colBreaks count="1" manualBreakCount="1">
    <brk id="12"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D4790-87E5-4CEC-B84F-C8CBCB182310}">
  <dimension ref="B1:X57"/>
  <sheetViews>
    <sheetView showZeros="0" zoomScaleNormal="100" zoomScaleSheetLayoutView="100" workbookViewId="0"/>
  </sheetViews>
  <sheetFormatPr defaultRowHeight="13.5"/>
  <cols>
    <col min="1" max="1" width="1.25" style="235" customWidth="1"/>
    <col min="2" max="2" width="4.5" style="235" customWidth="1"/>
    <col min="3" max="3" width="1.875" style="235" customWidth="1"/>
    <col min="4" max="4" width="4.625" style="235" customWidth="1"/>
    <col min="5" max="5" width="5.75" style="235" customWidth="1"/>
    <col min="6" max="6" width="4.625" style="235" customWidth="1"/>
    <col min="7" max="7" width="1.5" style="235" customWidth="1"/>
    <col min="8" max="8" width="5.75" style="235" customWidth="1"/>
    <col min="9" max="9" width="1.375" style="235" customWidth="1"/>
    <col min="10" max="10" width="4.25" style="235" customWidth="1"/>
    <col min="11" max="11" width="3.25" style="235" customWidth="1"/>
    <col min="12" max="12" width="2.5" style="235" customWidth="1"/>
    <col min="13" max="14" width="3.25" style="235" customWidth="1"/>
    <col min="15" max="15" width="4" style="235" customWidth="1"/>
    <col min="16" max="16" width="4.25" style="235" customWidth="1"/>
    <col min="17" max="17" width="3.875" style="235" customWidth="1"/>
    <col min="18" max="18" width="3.125" style="235" customWidth="1"/>
    <col min="19" max="19" width="3.25" style="235" customWidth="1"/>
    <col min="20" max="20" width="4.5" style="235" customWidth="1"/>
    <col min="21" max="21" width="3.625" style="235" customWidth="1"/>
    <col min="22" max="23" width="4" style="235" customWidth="1"/>
    <col min="24" max="24" width="8" style="235" customWidth="1"/>
    <col min="25" max="25" width="1" style="235" customWidth="1"/>
    <col min="26" max="26" width="2" style="235" customWidth="1"/>
    <col min="27" max="27" width="9" style="235" customWidth="1"/>
    <col min="28" max="261" width="9" style="235"/>
    <col min="262" max="262" width="15" style="235" customWidth="1"/>
    <col min="263" max="266" width="9" style="235"/>
    <col min="267" max="267" width="10.25" style="235" customWidth="1"/>
    <col min="268" max="517" width="9" style="235"/>
    <col min="518" max="518" width="15" style="235" customWidth="1"/>
    <col min="519" max="522" width="9" style="235"/>
    <col min="523" max="523" width="10.25" style="235" customWidth="1"/>
    <col min="524" max="773" width="9" style="235"/>
    <col min="774" max="774" width="15" style="235" customWidth="1"/>
    <col min="775" max="778" width="9" style="235"/>
    <col min="779" max="779" width="10.25" style="235" customWidth="1"/>
    <col min="780" max="1029" width="9" style="235"/>
    <col min="1030" max="1030" width="15" style="235" customWidth="1"/>
    <col min="1031" max="1034" width="9" style="235"/>
    <col min="1035" max="1035" width="10.25" style="235" customWidth="1"/>
    <col min="1036" max="1285" width="9" style="235"/>
    <col min="1286" max="1286" width="15" style="235" customWidth="1"/>
    <col min="1287" max="1290" width="9" style="235"/>
    <col min="1291" max="1291" width="10.25" style="235" customWidth="1"/>
    <col min="1292" max="1541" width="9" style="235"/>
    <col min="1542" max="1542" width="15" style="235" customWidth="1"/>
    <col min="1543" max="1546" width="9" style="235"/>
    <col min="1547" max="1547" width="10.25" style="235" customWidth="1"/>
    <col min="1548" max="1797" width="9" style="235"/>
    <col min="1798" max="1798" width="15" style="235" customWidth="1"/>
    <col min="1799" max="1802" width="9" style="235"/>
    <col min="1803" max="1803" width="10.25" style="235" customWidth="1"/>
    <col min="1804" max="2053" width="9" style="235"/>
    <col min="2054" max="2054" width="15" style="235" customWidth="1"/>
    <col min="2055" max="2058" width="9" style="235"/>
    <col min="2059" max="2059" width="10.25" style="235" customWidth="1"/>
    <col min="2060" max="2309" width="9" style="235"/>
    <col min="2310" max="2310" width="15" style="235" customWidth="1"/>
    <col min="2311" max="2314" width="9" style="235"/>
    <col min="2315" max="2315" width="10.25" style="235" customWidth="1"/>
    <col min="2316" max="2565" width="9" style="235"/>
    <col min="2566" max="2566" width="15" style="235" customWidth="1"/>
    <col min="2567" max="2570" width="9" style="235"/>
    <col min="2571" max="2571" width="10.25" style="235" customWidth="1"/>
    <col min="2572" max="2821" width="9" style="235"/>
    <col min="2822" max="2822" width="15" style="235" customWidth="1"/>
    <col min="2823" max="2826" width="9" style="235"/>
    <col min="2827" max="2827" width="10.25" style="235" customWidth="1"/>
    <col min="2828" max="3077" width="9" style="235"/>
    <col min="3078" max="3078" width="15" style="235" customWidth="1"/>
    <col min="3079" max="3082" width="9" style="235"/>
    <col min="3083" max="3083" width="10.25" style="235" customWidth="1"/>
    <col min="3084" max="3333" width="9" style="235"/>
    <col min="3334" max="3334" width="15" style="235" customWidth="1"/>
    <col min="3335" max="3338" width="9" style="235"/>
    <col min="3339" max="3339" width="10.25" style="235" customWidth="1"/>
    <col min="3340" max="3589" width="9" style="235"/>
    <col min="3590" max="3590" width="15" style="235" customWidth="1"/>
    <col min="3591" max="3594" width="9" style="235"/>
    <col min="3595" max="3595" width="10.25" style="235" customWidth="1"/>
    <col min="3596" max="3845" width="9" style="235"/>
    <col min="3846" max="3846" width="15" style="235" customWidth="1"/>
    <col min="3847" max="3850" width="9" style="235"/>
    <col min="3851" max="3851" width="10.25" style="235" customWidth="1"/>
    <col min="3852" max="4101" width="9" style="235"/>
    <col min="4102" max="4102" width="15" style="235" customWidth="1"/>
    <col min="4103" max="4106" width="9" style="235"/>
    <col min="4107" max="4107" width="10.25" style="235" customWidth="1"/>
    <col min="4108" max="4357" width="9" style="235"/>
    <col min="4358" max="4358" width="15" style="235" customWidth="1"/>
    <col min="4359" max="4362" width="9" style="235"/>
    <col min="4363" max="4363" width="10.25" style="235" customWidth="1"/>
    <col min="4364" max="4613" width="9" style="235"/>
    <col min="4614" max="4614" width="15" style="235" customWidth="1"/>
    <col min="4615" max="4618" width="9" style="235"/>
    <col min="4619" max="4619" width="10.25" style="235" customWidth="1"/>
    <col min="4620" max="4869" width="9" style="235"/>
    <col min="4870" max="4870" width="15" style="235" customWidth="1"/>
    <col min="4871" max="4874" width="9" style="235"/>
    <col min="4875" max="4875" width="10.25" style="235" customWidth="1"/>
    <col min="4876" max="5125" width="9" style="235"/>
    <col min="5126" max="5126" width="15" style="235" customWidth="1"/>
    <col min="5127" max="5130" width="9" style="235"/>
    <col min="5131" max="5131" width="10.25" style="235" customWidth="1"/>
    <col min="5132" max="5381" width="9" style="235"/>
    <col min="5382" max="5382" width="15" style="235" customWidth="1"/>
    <col min="5383" max="5386" width="9" style="235"/>
    <col min="5387" max="5387" width="10.25" style="235" customWidth="1"/>
    <col min="5388" max="5637" width="9" style="235"/>
    <col min="5638" max="5638" width="15" style="235" customWidth="1"/>
    <col min="5639" max="5642" width="9" style="235"/>
    <col min="5643" max="5643" width="10.25" style="235" customWidth="1"/>
    <col min="5644" max="5893" width="9" style="235"/>
    <col min="5894" max="5894" width="15" style="235" customWidth="1"/>
    <col min="5895" max="5898" width="9" style="235"/>
    <col min="5899" max="5899" width="10.25" style="235" customWidth="1"/>
    <col min="5900" max="6149" width="9" style="235"/>
    <col min="6150" max="6150" width="15" style="235" customWidth="1"/>
    <col min="6151" max="6154" width="9" style="235"/>
    <col min="6155" max="6155" width="10.25" style="235" customWidth="1"/>
    <col min="6156" max="6405" width="9" style="235"/>
    <col min="6406" max="6406" width="15" style="235" customWidth="1"/>
    <col min="6407" max="6410" width="9" style="235"/>
    <col min="6411" max="6411" width="10.25" style="235" customWidth="1"/>
    <col min="6412" max="6661" width="9" style="235"/>
    <col min="6662" max="6662" width="15" style="235" customWidth="1"/>
    <col min="6663" max="6666" width="9" style="235"/>
    <col min="6667" max="6667" width="10.25" style="235" customWidth="1"/>
    <col min="6668" max="6917" width="9" style="235"/>
    <col min="6918" max="6918" width="15" style="235" customWidth="1"/>
    <col min="6919" max="6922" width="9" style="235"/>
    <col min="6923" max="6923" width="10.25" style="235" customWidth="1"/>
    <col min="6924" max="7173" width="9" style="235"/>
    <col min="7174" max="7174" width="15" style="235" customWidth="1"/>
    <col min="7175" max="7178" width="9" style="235"/>
    <col min="7179" max="7179" width="10.25" style="235" customWidth="1"/>
    <col min="7180" max="7429" width="9" style="235"/>
    <col min="7430" max="7430" width="15" style="235" customWidth="1"/>
    <col min="7431" max="7434" width="9" style="235"/>
    <col min="7435" max="7435" width="10.25" style="235" customWidth="1"/>
    <col min="7436" max="7685" width="9" style="235"/>
    <col min="7686" max="7686" width="15" style="235" customWidth="1"/>
    <col min="7687" max="7690" width="9" style="235"/>
    <col min="7691" max="7691" width="10.25" style="235" customWidth="1"/>
    <col min="7692" max="7941" width="9" style="235"/>
    <col min="7942" max="7942" width="15" style="235" customWidth="1"/>
    <col min="7943" max="7946" width="9" style="235"/>
    <col min="7947" max="7947" width="10.25" style="235" customWidth="1"/>
    <col min="7948" max="8197" width="9" style="235"/>
    <col min="8198" max="8198" width="15" style="235" customWidth="1"/>
    <col min="8199" max="8202" width="9" style="235"/>
    <col min="8203" max="8203" width="10.25" style="235" customWidth="1"/>
    <col min="8204" max="8453" width="9" style="235"/>
    <col min="8454" max="8454" width="15" style="235" customWidth="1"/>
    <col min="8455" max="8458" width="9" style="235"/>
    <col min="8459" max="8459" width="10.25" style="235" customWidth="1"/>
    <col min="8460" max="8709" width="9" style="235"/>
    <col min="8710" max="8710" width="15" style="235" customWidth="1"/>
    <col min="8711" max="8714" width="9" style="235"/>
    <col min="8715" max="8715" width="10.25" style="235" customWidth="1"/>
    <col min="8716" max="8965" width="9" style="235"/>
    <col min="8966" max="8966" width="15" style="235" customWidth="1"/>
    <col min="8967" max="8970" width="9" style="235"/>
    <col min="8971" max="8971" width="10.25" style="235" customWidth="1"/>
    <col min="8972" max="9221" width="9" style="235"/>
    <col min="9222" max="9222" width="15" style="235" customWidth="1"/>
    <col min="9223" max="9226" width="9" style="235"/>
    <col min="9227" max="9227" width="10.25" style="235" customWidth="1"/>
    <col min="9228" max="9477" width="9" style="235"/>
    <col min="9478" max="9478" width="15" style="235" customWidth="1"/>
    <col min="9479" max="9482" width="9" style="235"/>
    <col min="9483" max="9483" width="10.25" style="235" customWidth="1"/>
    <col min="9484" max="9733" width="9" style="235"/>
    <col min="9734" max="9734" width="15" style="235" customWidth="1"/>
    <col min="9735" max="9738" width="9" style="235"/>
    <col min="9739" max="9739" width="10.25" style="235" customWidth="1"/>
    <col min="9740" max="9989" width="9" style="235"/>
    <col min="9990" max="9990" width="15" style="235" customWidth="1"/>
    <col min="9991" max="9994" width="9" style="235"/>
    <col min="9995" max="9995" width="10.25" style="235" customWidth="1"/>
    <col min="9996" max="10245" width="9" style="235"/>
    <col min="10246" max="10246" width="15" style="235" customWidth="1"/>
    <col min="10247" max="10250" width="9" style="235"/>
    <col min="10251" max="10251" width="10.25" style="235" customWidth="1"/>
    <col min="10252" max="10501" width="9" style="235"/>
    <col min="10502" max="10502" width="15" style="235" customWidth="1"/>
    <col min="10503" max="10506" width="9" style="235"/>
    <col min="10507" max="10507" width="10.25" style="235" customWidth="1"/>
    <col min="10508" max="10757" width="9" style="235"/>
    <col min="10758" max="10758" width="15" style="235" customWidth="1"/>
    <col min="10759" max="10762" width="9" style="235"/>
    <col min="10763" max="10763" width="10.25" style="235" customWidth="1"/>
    <col min="10764" max="11013" width="9" style="235"/>
    <col min="11014" max="11014" width="15" style="235" customWidth="1"/>
    <col min="11015" max="11018" width="9" style="235"/>
    <col min="11019" max="11019" width="10.25" style="235" customWidth="1"/>
    <col min="11020" max="11269" width="9" style="235"/>
    <col min="11270" max="11270" width="15" style="235" customWidth="1"/>
    <col min="11271" max="11274" width="9" style="235"/>
    <col min="11275" max="11275" width="10.25" style="235" customWidth="1"/>
    <col min="11276" max="11525" width="9" style="235"/>
    <col min="11526" max="11526" width="15" style="235" customWidth="1"/>
    <col min="11527" max="11530" width="9" style="235"/>
    <col min="11531" max="11531" width="10.25" style="235" customWidth="1"/>
    <col min="11532" max="11781" width="9" style="235"/>
    <col min="11782" max="11782" width="15" style="235" customWidth="1"/>
    <col min="11783" max="11786" width="9" style="235"/>
    <col min="11787" max="11787" width="10.25" style="235" customWidth="1"/>
    <col min="11788" max="12037" width="9" style="235"/>
    <col min="12038" max="12038" width="15" style="235" customWidth="1"/>
    <col min="12039" max="12042" width="9" style="235"/>
    <col min="12043" max="12043" width="10.25" style="235" customWidth="1"/>
    <col min="12044" max="12293" width="9" style="235"/>
    <col min="12294" max="12294" width="15" style="235" customWidth="1"/>
    <col min="12295" max="12298" width="9" style="235"/>
    <col min="12299" max="12299" width="10.25" style="235" customWidth="1"/>
    <col min="12300" max="12549" width="9" style="235"/>
    <col min="12550" max="12550" width="15" style="235" customWidth="1"/>
    <col min="12551" max="12554" width="9" style="235"/>
    <col min="12555" max="12555" width="10.25" style="235" customWidth="1"/>
    <col min="12556" max="12805" width="9" style="235"/>
    <col min="12806" max="12806" width="15" style="235" customWidth="1"/>
    <col min="12807" max="12810" width="9" style="235"/>
    <col min="12811" max="12811" width="10.25" style="235" customWidth="1"/>
    <col min="12812" max="13061" width="9" style="235"/>
    <col min="13062" max="13062" width="15" style="235" customWidth="1"/>
    <col min="13063" max="13066" width="9" style="235"/>
    <col min="13067" max="13067" width="10.25" style="235" customWidth="1"/>
    <col min="13068" max="13317" width="9" style="235"/>
    <col min="13318" max="13318" width="15" style="235" customWidth="1"/>
    <col min="13319" max="13322" width="9" style="235"/>
    <col min="13323" max="13323" width="10.25" style="235" customWidth="1"/>
    <col min="13324" max="13573" width="9" style="235"/>
    <col min="13574" max="13574" width="15" style="235" customWidth="1"/>
    <col min="13575" max="13578" width="9" style="235"/>
    <col min="13579" max="13579" width="10.25" style="235" customWidth="1"/>
    <col min="13580" max="13829" width="9" style="235"/>
    <col min="13830" max="13830" width="15" style="235" customWidth="1"/>
    <col min="13831" max="13834" width="9" style="235"/>
    <col min="13835" max="13835" width="10.25" style="235" customWidth="1"/>
    <col min="13836" max="14085" width="9" style="235"/>
    <col min="14086" max="14086" width="15" style="235" customWidth="1"/>
    <col min="14087" max="14090" width="9" style="235"/>
    <col min="14091" max="14091" width="10.25" style="235" customWidth="1"/>
    <col min="14092" max="14341" width="9" style="235"/>
    <col min="14342" max="14342" width="15" style="235" customWidth="1"/>
    <col min="14343" max="14346" width="9" style="235"/>
    <col min="14347" max="14347" width="10.25" style="235" customWidth="1"/>
    <col min="14348" max="14597" width="9" style="235"/>
    <col min="14598" max="14598" width="15" style="235" customWidth="1"/>
    <col min="14599" max="14602" width="9" style="235"/>
    <col min="14603" max="14603" width="10.25" style="235" customWidth="1"/>
    <col min="14604" max="14853" width="9" style="235"/>
    <col min="14854" max="14854" width="15" style="235" customWidth="1"/>
    <col min="14855" max="14858" width="9" style="235"/>
    <col min="14859" max="14859" width="10.25" style="235" customWidth="1"/>
    <col min="14860" max="15109" width="9" style="235"/>
    <col min="15110" max="15110" width="15" style="235" customWidth="1"/>
    <col min="15111" max="15114" width="9" style="235"/>
    <col min="15115" max="15115" width="10.25" style="235" customWidth="1"/>
    <col min="15116" max="15365" width="9" style="235"/>
    <col min="15366" max="15366" width="15" style="235" customWidth="1"/>
    <col min="15367" max="15370" width="9" style="235"/>
    <col min="15371" max="15371" width="10.25" style="235" customWidth="1"/>
    <col min="15372" max="15621" width="9" style="235"/>
    <col min="15622" max="15622" width="15" style="235" customWidth="1"/>
    <col min="15623" max="15626" width="9" style="235"/>
    <col min="15627" max="15627" width="10.25" style="235" customWidth="1"/>
    <col min="15628" max="15877" width="9" style="235"/>
    <col min="15878" max="15878" width="15" style="235" customWidth="1"/>
    <col min="15879" max="15882" width="9" style="235"/>
    <col min="15883" max="15883" width="10.25" style="235" customWidth="1"/>
    <col min="15884" max="16133" width="9" style="235"/>
    <col min="16134" max="16134" width="15" style="235" customWidth="1"/>
    <col min="16135" max="16138" width="9" style="235"/>
    <col min="16139" max="16139" width="10.25" style="235" customWidth="1"/>
    <col min="16140" max="16384" width="9" style="235"/>
  </cols>
  <sheetData>
    <row r="1" spans="2:24" ht="18" customHeight="1">
      <c r="T1" s="298">
        <v>1</v>
      </c>
      <c r="U1" s="235" t="s">
        <v>703</v>
      </c>
    </row>
    <row r="2" spans="2:24" ht="18" customHeight="1">
      <c r="J2" s="1336" t="s">
        <v>908</v>
      </c>
      <c r="K2" s="1336"/>
      <c r="L2" s="1336"/>
      <c r="M2" s="1336"/>
      <c r="N2" s="1336"/>
      <c r="O2" s="1336"/>
      <c r="P2" s="1336"/>
      <c r="Q2" s="1336"/>
      <c r="T2" s="298">
        <v>2</v>
      </c>
      <c r="U2" s="236" t="s">
        <v>1015</v>
      </c>
    </row>
    <row r="3" spans="2:24" ht="18" customHeight="1">
      <c r="J3" s="1336"/>
      <c r="K3" s="1336"/>
      <c r="L3" s="1336"/>
      <c r="M3" s="1336"/>
      <c r="N3" s="1336"/>
      <c r="O3" s="1336"/>
      <c r="P3" s="1336"/>
      <c r="Q3" s="1336"/>
      <c r="T3" s="298">
        <v>3</v>
      </c>
      <c r="U3" s="235" t="s">
        <v>1016</v>
      </c>
    </row>
    <row r="4" spans="2:24" ht="19.5" thickBot="1">
      <c r="M4" s="297"/>
      <c r="N4" s="297"/>
      <c r="O4" s="297"/>
      <c r="P4" s="297"/>
      <c r="Q4" s="1337" t="s">
        <v>487</v>
      </c>
      <c r="R4" s="1337"/>
      <c r="T4" s="250" t="s">
        <v>197</v>
      </c>
      <c r="V4" s="235" t="s">
        <v>909</v>
      </c>
      <c r="X4" s="235" t="s">
        <v>910</v>
      </c>
    </row>
    <row r="5" spans="2:24" ht="16.5" customHeight="1">
      <c r="B5" s="1338" t="s">
        <v>911</v>
      </c>
      <c r="C5" s="1339"/>
      <c r="D5" s="1339"/>
      <c r="E5" s="1328"/>
      <c r="F5" s="1328"/>
      <c r="G5" s="1328"/>
      <c r="H5" s="1328"/>
      <c r="I5" s="1328"/>
      <c r="J5" s="1328"/>
      <c r="K5" s="1328"/>
      <c r="L5" s="1328"/>
      <c r="M5" s="1328"/>
      <c r="N5" s="1328"/>
      <c r="O5" s="1328"/>
      <c r="P5" s="1328"/>
      <c r="Q5" s="1328"/>
      <c r="R5" s="1328"/>
      <c r="S5" s="1328"/>
      <c r="T5" s="1340"/>
      <c r="U5" s="1341"/>
      <c r="V5" s="1328"/>
      <c r="W5" s="1328"/>
      <c r="X5" s="1329"/>
    </row>
    <row r="6" spans="2:24" ht="28.5" customHeight="1">
      <c r="B6" s="1330" t="s">
        <v>912</v>
      </c>
      <c r="C6" s="1331"/>
      <c r="D6" s="1331"/>
      <c r="E6" s="1334"/>
      <c r="F6" s="1334"/>
      <c r="G6" s="1334"/>
      <c r="H6" s="1334"/>
      <c r="I6" s="1334"/>
      <c r="J6" s="1334"/>
      <c r="K6" s="1334"/>
      <c r="L6" s="1334"/>
      <c r="M6" s="1334"/>
      <c r="N6" s="1334"/>
      <c r="O6" s="1334"/>
      <c r="P6" s="1334"/>
      <c r="Q6" s="1334"/>
      <c r="R6" s="1334"/>
      <c r="S6" s="1334"/>
      <c r="T6" s="1271"/>
      <c r="U6" s="1335"/>
      <c r="V6" s="1320" t="s">
        <v>913</v>
      </c>
      <c r="W6" s="1320"/>
      <c r="X6" s="1321"/>
    </row>
    <row r="7" spans="2:24" ht="18" customHeight="1">
      <c r="B7" s="1332"/>
      <c r="C7" s="1333"/>
      <c r="D7" s="1333"/>
      <c r="E7" s="237"/>
      <c r="F7" s="239"/>
      <c r="G7" s="239"/>
      <c r="H7" s="239"/>
      <c r="I7" s="240" t="s">
        <v>914</v>
      </c>
      <c r="J7" s="237"/>
      <c r="K7" s="237">
        <f>[3]入力!D29</f>
        <v>0</v>
      </c>
      <c r="L7" s="237" t="s">
        <v>388</v>
      </c>
      <c r="M7" s="237">
        <f>[3]入力!F29</f>
        <v>0</v>
      </c>
      <c r="N7" s="238" t="s">
        <v>909</v>
      </c>
      <c r="O7" s="237">
        <f>[3]入力!I29</f>
        <v>0</v>
      </c>
      <c r="P7" s="237" t="s">
        <v>915</v>
      </c>
      <c r="Q7" s="237"/>
      <c r="R7" s="237" t="s">
        <v>916</v>
      </c>
      <c r="S7" s="237" t="s">
        <v>917</v>
      </c>
      <c r="T7" s="1294"/>
      <c r="U7" s="1295"/>
      <c r="V7" s="1320"/>
      <c r="W7" s="1320"/>
      <c r="X7" s="1321"/>
    </row>
    <row r="8" spans="2:24" ht="17.25" customHeight="1">
      <c r="B8" s="1318" t="s">
        <v>911</v>
      </c>
      <c r="C8" s="1319"/>
      <c r="D8" s="1319"/>
      <c r="E8" s="1281"/>
      <c r="F8" s="1281"/>
      <c r="G8" s="1281"/>
      <c r="H8" s="1281"/>
      <c r="I8" s="1281"/>
      <c r="J8" s="1281"/>
      <c r="K8" s="1281"/>
      <c r="L8" s="1281"/>
      <c r="M8" s="1281"/>
      <c r="N8" s="1281"/>
      <c r="O8" s="1281"/>
      <c r="P8" s="1281"/>
      <c r="Q8" s="1281"/>
      <c r="R8" s="1281"/>
      <c r="S8" s="1281"/>
      <c r="T8" s="242"/>
      <c r="U8" s="243"/>
      <c r="V8" s="1320" t="s">
        <v>918</v>
      </c>
      <c r="W8" s="1320"/>
      <c r="X8" s="1321"/>
    </row>
    <row r="9" spans="2:24" ht="18.75" customHeight="1">
      <c r="B9" s="1322" t="s">
        <v>919</v>
      </c>
      <c r="C9" s="1323"/>
      <c r="D9" s="1323"/>
      <c r="E9" s="1324"/>
      <c r="F9" s="1324"/>
      <c r="G9" s="1324"/>
      <c r="H9" s="1324"/>
      <c r="I9" s="1324"/>
      <c r="J9" s="1324"/>
      <c r="K9" s="1324"/>
      <c r="L9" s="1324"/>
      <c r="M9" s="1324"/>
      <c r="N9" s="1324"/>
      <c r="O9" s="1324"/>
      <c r="P9" s="1324"/>
      <c r="Q9" s="1324"/>
      <c r="R9" s="1324"/>
      <c r="S9" s="1324"/>
      <c r="T9" s="300"/>
      <c r="U9" s="244"/>
      <c r="V9" s="1320"/>
      <c r="W9" s="1320"/>
      <c r="X9" s="1321"/>
    </row>
    <row r="10" spans="2:24" ht="12.75" customHeight="1">
      <c r="B10" s="301" t="s">
        <v>920</v>
      </c>
      <c r="C10" s="302"/>
      <c r="D10" s="302"/>
      <c r="E10" s="1324"/>
      <c r="F10" s="1324"/>
      <c r="G10" s="1324"/>
      <c r="H10" s="1324"/>
      <c r="I10" s="1324"/>
      <c r="J10" s="1324"/>
      <c r="K10" s="1324"/>
      <c r="L10" s="1324"/>
      <c r="M10" s="1324"/>
      <c r="N10" s="1324"/>
      <c r="O10" s="1324"/>
      <c r="P10" s="1324"/>
      <c r="Q10" s="1324"/>
      <c r="R10" s="1324"/>
      <c r="S10" s="1324"/>
      <c r="T10" s="299"/>
      <c r="U10" s="245"/>
      <c r="V10" s="1320"/>
      <c r="W10" s="1320"/>
      <c r="X10" s="1321"/>
    </row>
    <row r="11" spans="2:24" ht="21" customHeight="1">
      <c r="B11" s="303">
        <f>[3]入力!C32</f>
        <v>0</v>
      </c>
      <c r="C11" s="246" t="s">
        <v>921</v>
      </c>
      <c r="D11" s="247">
        <f>[3]入力!G32</f>
        <v>0</v>
      </c>
      <c r="E11" s="246" t="s">
        <v>922</v>
      </c>
      <c r="F11" s="247"/>
      <c r="G11" s="246" t="s">
        <v>921</v>
      </c>
      <c r="H11" s="248"/>
      <c r="I11" s="246" t="s">
        <v>921</v>
      </c>
      <c r="J11" s="1327"/>
      <c r="K11" s="1327"/>
      <c r="L11" s="249" t="s">
        <v>917</v>
      </c>
      <c r="M11" s="1294" t="s">
        <v>923</v>
      </c>
      <c r="N11" s="1294"/>
      <c r="O11" s="249" t="s">
        <v>924</v>
      </c>
      <c r="P11" s="1294"/>
      <c r="Q11" s="1294"/>
      <c r="R11" s="1294"/>
      <c r="S11" s="1294"/>
      <c r="T11" s="1294"/>
      <c r="U11" s="241" t="s">
        <v>925</v>
      </c>
      <c r="V11" s="1325"/>
      <c r="W11" s="1325"/>
      <c r="X11" s="1326"/>
    </row>
    <row r="12" spans="2:24" ht="20.25" customHeight="1">
      <c r="B12" s="1306" t="s">
        <v>926</v>
      </c>
      <c r="C12" s="1297"/>
      <c r="D12" s="1297"/>
      <c r="E12" s="1297"/>
      <c r="F12" s="1297"/>
      <c r="G12" s="1297"/>
      <c r="H12" s="1297"/>
      <c r="I12" s="1297"/>
      <c r="J12" s="1297"/>
      <c r="K12" s="1297"/>
      <c r="L12" s="1298"/>
      <c r="M12" s="251" t="s">
        <v>927</v>
      </c>
      <c r="N12" s="252"/>
      <c r="O12" s="252"/>
      <c r="P12" s="1297"/>
      <c r="Q12" s="1297"/>
      <c r="R12" s="1297"/>
      <c r="S12" s="1297"/>
      <c r="T12" s="253" t="s">
        <v>928</v>
      </c>
      <c r="U12" s="253"/>
      <c r="V12" s="1297"/>
      <c r="W12" s="1297"/>
      <c r="X12" s="304" t="s">
        <v>929</v>
      </c>
    </row>
    <row r="13" spans="2:24" ht="20.25" customHeight="1">
      <c r="B13" s="1290" t="s">
        <v>930</v>
      </c>
      <c r="C13" s="1291"/>
      <c r="D13" s="1291"/>
      <c r="E13" s="1291"/>
      <c r="F13" s="1291"/>
      <c r="G13" s="1291"/>
      <c r="H13" s="1291"/>
      <c r="I13" s="1291"/>
      <c r="J13" s="1291"/>
      <c r="K13" s="1291"/>
      <c r="L13" s="1291"/>
      <c r="M13" s="1291"/>
      <c r="N13" s="1291"/>
      <c r="O13" s="1291"/>
      <c r="P13" s="1291"/>
      <c r="Q13" s="1291"/>
      <c r="R13" s="1291"/>
      <c r="S13" s="1291"/>
      <c r="T13" s="1291"/>
      <c r="U13" s="1291"/>
      <c r="V13" s="1291"/>
      <c r="W13" s="1291"/>
      <c r="X13" s="1292"/>
    </row>
    <row r="14" spans="2:24" ht="20.25" customHeight="1">
      <c r="B14" s="1300" t="s">
        <v>999</v>
      </c>
      <c r="C14" s="1301"/>
      <c r="D14" s="1301"/>
      <c r="E14" s="1301"/>
      <c r="F14" s="1301"/>
      <c r="G14" s="1301"/>
      <c r="H14" s="1302"/>
      <c r="I14" s="1316" t="s">
        <v>1000</v>
      </c>
      <c r="J14" s="1301"/>
      <c r="K14" s="1301"/>
      <c r="L14" s="1301"/>
      <c r="M14" s="1301"/>
      <c r="N14" s="1301"/>
      <c r="O14" s="1301"/>
      <c r="P14" s="1301"/>
      <c r="Q14" s="1301"/>
      <c r="R14" s="1301"/>
      <c r="S14" s="1301"/>
      <c r="T14" s="1301"/>
      <c r="U14" s="1301"/>
      <c r="V14" s="1301"/>
      <c r="W14" s="1301"/>
      <c r="X14" s="1317"/>
    </row>
    <row r="15" spans="2:24" ht="20.25" customHeight="1">
      <c r="B15" s="1307"/>
      <c r="C15" s="1308"/>
      <c r="D15" s="1308"/>
      <c r="E15" s="1308"/>
      <c r="F15" s="1308"/>
      <c r="G15" s="1308"/>
      <c r="H15" s="1309"/>
      <c r="I15" s="1310"/>
      <c r="J15" s="1311"/>
      <c r="K15" s="1311"/>
      <c r="L15" s="1311"/>
      <c r="M15" s="1311"/>
      <c r="N15" s="1311"/>
      <c r="O15" s="1311"/>
      <c r="P15" s="1311"/>
      <c r="Q15" s="1311"/>
      <c r="R15" s="1311"/>
      <c r="S15" s="1311"/>
      <c r="T15" s="1311"/>
      <c r="U15" s="1311"/>
      <c r="V15" s="1311"/>
      <c r="W15" s="1311"/>
      <c r="X15" s="1312"/>
    </row>
    <row r="16" spans="2:24" ht="20.25" customHeight="1">
      <c r="B16" s="1256"/>
      <c r="C16" s="1257"/>
      <c r="D16" s="1257"/>
      <c r="E16" s="1257"/>
      <c r="F16" s="1257"/>
      <c r="G16" s="1257"/>
      <c r="H16" s="1258"/>
      <c r="I16" s="1313"/>
      <c r="J16" s="1314"/>
      <c r="K16" s="1314"/>
      <c r="L16" s="1314"/>
      <c r="M16" s="1314"/>
      <c r="N16" s="1314"/>
      <c r="O16" s="1314"/>
      <c r="P16" s="1314"/>
      <c r="Q16" s="1314"/>
      <c r="R16" s="1314"/>
      <c r="S16" s="1314"/>
      <c r="T16" s="1314"/>
      <c r="U16" s="1314"/>
      <c r="V16" s="1314"/>
      <c r="W16" s="1314"/>
      <c r="X16" s="1315"/>
    </row>
    <row r="17" spans="2:24" ht="20.25" customHeight="1">
      <c r="B17" s="1256"/>
      <c r="C17" s="1257"/>
      <c r="D17" s="1257"/>
      <c r="E17" s="1257"/>
      <c r="F17" s="1257"/>
      <c r="G17" s="1257"/>
      <c r="H17" s="1258"/>
      <c r="I17" s="1313"/>
      <c r="J17" s="1314"/>
      <c r="K17" s="1314"/>
      <c r="L17" s="1314"/>
      <c r="M17" s="1314"/>
      <c r="N17" s="1314"/>
      <c r="O17" s="1314"/>
      <c r="P17" s="1314"/>
      <c r="Q17" s="1314"/>
      <c r="R17" s="1314"/>
      <c r="S17" s="1314"/>
      <c r="T17" s="1314"/>
      <c r="U17" s="1314"/>
      <c r="V17" s="1314"/>
      <c r="W17" s="1314"/>
      <c r="X17" s="1315"/>
    </row>
    <row r="18" spans="2:24" ht="20.25" customHeight="1">
      <c r="B18" s="1256"/>
      <c r="C18" s="1257"/>
      <c r="D18" s="1257"/>
      <c r="E18" s="1257"/>
      <c r="F18" s="1257"/>
      <c r="G18" s="1257"/>
      <c r="H18" s="1258"/>
      <c r="I18" s="1259"/>
      <c r="J18" s="1257"/>
      <c r="K18" s="1257"/>
      <c r="L18" s="1257"/>
      <c r="M18" s="1257"/>
      <c r="N18" s="1257"/>
      <c r="O18" s="1257"/>
      <c r="P18" s="1257"/>
      <c r="Q18" s="1257"/>
      <c r="R18" s="1257"/>
      <c r="S18" s="1257"/>
      <c r="T18" s="1257"/>
      <c r="U18" s="1257"/>
      <c r="V18" s="1257"/>
      <c r="W18" s="1257"/>
      <c r="X18" s="1260"/>
    </row>
    <row r="19" spans="2:24" ht="20.25" customHeight="1">
      <c r="B19" s="1256"/>
      <c r="C19" s="1257"/>
      <c r="D19" s="1257"/>
      <c r="E19" s="1257"/>
      <c r="F19" s="1257"/>
      <c r="G19" s="1257"/>
      <c r="H19" s="1258"/>
      <c r="I19" s="1259"/>
      <c r="J19" s="1257"/>
      <c r="K19" s="1257"/>
      <c r="L19" s="1257"/>
      <c r="M19" s="1257"/>
      <c r="N19" s="1257"/>
      <c r="O19" s="1257"/>
      <c r="P19" s="1257"/>
      <c r="Q19" s="1257"/>
      <c r="R19" s="1257"/>
      <c r="S19" s="1257"/>
      <c r="T19" s="1257"/>
      <c r="U19" s="1257"/>
      <c r="V19" s="1257"/>
      <c r="W19" s="1257"/>
      <c r="X19" s="1260"/>
    </row>
    <row r="20" spans="2:24" ht="20.25" customHeight="1">
      <c r="B20" s="1256"/>
      <c r="C20" s="1257"/>
      <c r="D20" s="1257"/>
      <c r="E20" s="1257"/>
      <c r="F20" s="1257"/>
      <c r="G20" s="1257"/>
      <c r="H20" s="1258"/>
      <c r="I20" s="1259"/>
      <c r="J20" s="1257"/>
      <c r="K20" s="1257"/>
      <c r="L20" s="1257"/>
      <c r="M20" s="1257"/>
      <c r="N20" s="1257"/>
      <c r="O20" s="1257"/>
      <c r="P20" s="1257"/>
      <c r="Q20" s="1257"/>
      <c r="R20" s="1257"/>
      <c r="S20" s="1257"/>
      <c r="T20" s="1257"/>
      <c r="U20" s="1257"/>
      <c r="V20" s="1257"/>
      <c r="W20" s="1257"/>
      <c r="X20" s="1260"/>
    </row>
    <row r="21" spans="2:24" ht="20.25" customHeight="1">
      <c r="B21" s="1256"/>
      <c r="C21" s="1257"/>
      <c r="D21" s="1257"/>
      <c r="E21" s="1257"/>
      <c r="F21" s="1257"/>
      <c r="G21" s="1257"/>
      <c r="H21" s="1258"/>
      <c r="I21" s="1259"/>
      <c r="J21" s="1257"/>
      <c r="K21" s="1257"/>
      <c r="L21" s="1257"/>
      <c r="M21" s="1257"/>
      <c r="N21" s="1257"/>
      <c r="O21" s="1257"/>
      <c r="P21" s="1257"/>
      <c r="Q21" s="1257"/>
      <c r="R21" s="1257"/>
      <c r="S21" s="1257"/>
      <c r="T21" s="1257"/>
      <c r="U21" s="1257"/>
      <c r="V21" s="1257"/>
      <c r="W21" s="1257"/>
      <c r="X21" s="1260"/>
    </row>
    <row r="22" spans="2:24" ht="20.25" customHeight="1">
      <c r="B22" s="1256"/>
      <c r="C22" s="1257"/>
      <c r="D22" s="1257"/>
      <c r="E22" s="1257"/>
      <c r="F22" s="1257"/>
      <c r="G22" s="1257"/>
      <c r="H22" s="1258"/>
      <c r="I22" s="1259"/>
      <c r="J22" s="1257"/>
      <c r="K22" s="1257"/>
      <c r="L22" s="1257"/>
      <c r="M22" s="1257"/>
      <c r="N22" s="1257"/>
      <c r="O22" s="1257"/>
      <c r="P22" s="1257"/>
      <c r="Q22" s="1257"/>
      <c r="R22" s="1257"/>
      <c r="S22" s="1257"/>
      <c r="T22" s="1257"/>
      <c r="U22" s="1257"/>
      <c r="V22" s="1257"/>
      <c r="W22" s="1257"/>
      <c r="X22" s="1260"/>
    </row>
    <row r="23" spans="2:24" ht="20.25" customHeight="1">
      <c r="B23" s="1273"/>
      <c r="C23" s="1274"/>
      <c r="D23" s="1274"/>
      <c r="E23" s="1274"/>
      <c r="F23" s="1274"/>
      <c r="G23" s="1274"/>
      <c r="H23" s="1275"/>
      <c r="I23" s="1276"/>
      <c r="J23" s="1274"/>
      <c r="K23" s="1274"/>
      <c r="L23" s="1274"/>
      <c r="M23" s="1274"/>
      <c r="N23" s="1274"/>
      <c r="O23" s="1274"/>
      <c r="P23" s="1274"/>
      <c r="Q23" s="1274"/>
      <c r="R23" s="1274"/>
      <c r="S23" s="1274"/>
      <c r="T23" s="1274"/>
      <c r="U23" s="1274"/>
      <c r="V23" s="1274"/>
      <c r="W23" s="1274"/>
      <c r="X23" s="1305"/>
    </row>
    <row r="24" spans="2:24" ht="20.25" customHeight="1">
      <c r="B24" s="1306" t="s">
        <v>931</v>
      </c>
      <c r="C24" s="1297"/>
      <c r="D24" s="1297"/>
      <c r="E24" s="1297"/>
      <c r="F24" s="1297"/>
      <c r="G24" s="1297"/>
      <c r="H24" s="1297"/>
      <c r="I24" s="1297"/>
      <c r="J24" s="1297"/>
      <c r="K24" s="1297"/>
      <c r="L24" s="1297"/>
      <c r="M24" s="1297"/>
      <c r="N24" s="1297"/>
      <c r="O24" s="1297"/>
      <c r="P24" s="1297"/>
      <c r="Q24" s="1297"/>
      <c r="R24" s="1297"/>
      <c r="S24" s="1297"/>
      <c r="T24" s="1297"/>
      <c r="U24" s="1297"/>
      <c r="V24" s="1297"/>
      <c r="W24" s="1297"/>
      <c r="X24" s="1299"/>
    </row>
    <row r="25" spans="2:24" ht="20.25" customHeight="1">
      <c r="B25" s="1300" t="s">
        <v>932</v>
      </c>
      <c r="C25" s="1301"/>
      <c r="D25" s="1301"/>
      <c r="E25" s="1301"/>
      <c r="F25" s="1301"/>
      <c r="G25" s="1301"/>
      <c r="H25" s="1301"/>
      <c r="I25" s="1301"/>
      <c r="J25" s="1302"/>
      <c r="K25" s="1303"/>
      <c r="L25" s="1303"/>
      <c r="M25" s="1303"/>
      <c r="N25" s="1303"/>
      <c r="O25" s="1303"/>
      <c r="P25" s="1303"/>
      <c r="Q25" s="1303"/>
      <c r="R25" s="1303"/>
      <c r="S25" s="1303"/>
      <c r="T25" s="1303"/>
      <c r="U25" s="1303"/>
      <c r="V25" s="1303"/>
      <c r="W25" s="1303"/>
      <c r="X25" s="1304"/>
    </row>
    <row r="26" spans="2:24" ht="20.25" customHeight="1">
      <c r="B26" s="1290" t="s">
        <v>997</v>
      </c>
      <c r="C26" s="1291"/>
      <c r="D26" s="1291"/>
      <c r="E26" s="1291"/>
      <c r="F26" s="1291"/>
      <c r="G26" s="1291"/>
      <c r="H26" s="1291"/>
      <c r="I26" s="1291"/>
      <c r="J26" s="1291"/>
      <c r="K26" s="1291"/>
      <c r="L26" s="1291"/>
      <c r="M26" s="1291"/>
      <c r="N26" s="1291"/>
      <c r="O26" s="1291"/>
      <c r="P26" s="1291"/>
      <c r="Q26" s="1291"/>
      <c r="R26" s="1291"/>
      <c r="S26" s="1291"/>
      <c r="T26" s="1291"/>
      <c r="U26" s="1291"/>
      <c r="V26" s="1291"/>
      <c r="W26" s="1291"/>
      <c r="X26" s="1292"/>
    </row>
    <row r="27" spans="2:24" ht="20.25" customHeight="1">
      <c r="B27" s="1293" t="s">
        <v>912</v>
      </c>
      <c r="C27" s="1294"/>
      <c r="D27" s="1294"/>
      <c r="E27" s="1294"/>
      <c r="F27" s="1294"/>
      <c r="G27" s="1295"/>
      <c r="H27" s="1296" t="s">
        <v>933</v>
      </c>
      <c r="I27" s="1297"/>
      <c r="J27" s="1297"/>
      <c r="K27" s="1298"/>
      <c r="L27" s="1296" t="s">
        <v>934</v>
      </c>
      <c r="M27" s="1297"/>
      <c r="N27" s="1298"/>
      <c r="O27" s="1296" t="s">
        <v>935</v>
      </c>
      <c r="P27" s="1297"/>
      <c r="Q27" s="1297"/>
      <c r="R27" s="1297"/>
      <c r="S27" s="1297"/>
      <c r="T27" s="1297"/>
      <c r="U27" s="1297"/>
      <c r="V27" s="1297"/>
      <c r="W27" s="1297"/>
      <c r="X27" s="1299"/>
    </row>
    <row r="28" spans="2:24" ht="20.25" customHeight="1">
      <c r="B28" s="1280"/>
      <c r="C28" s="1281"/>
      <c r="D28" s="1281"/>
      <c r="E28" s="1281"/>
      <c r="F28" s="1281"/>
      <c r="G28" s="1282"/>
      <c r="H28" s="1283"/>
      <c r="I28" s="1281"/>
      <c r="J28" s="1281"/>
      <c r="K28" s="1282"/>
      <c r="L28" s="1283"/>
      <c r="M28" s="1281"/>
      <c r="N28" s="1282"/>
      <c r="O28" s="1284"/>
      <c r="P28" s="1285"/>
      <c r="Q28" s="1285"/>
      <c r="R28" s="1285"/>
      <c r="S28" s="1285"/>
      <c r="T28" s="1285"/>
      <c r="U28" s="1285"/>
      <c r="V28" s="1285"/>
      <c r="W28" s="1285"/>
      <c r="X28" s="1286"/>
    </row>
    <row r="29" spans="2:24" ht="20.25" customHeight="1">
      <c r="B29" s="1256"/>
      <c r="C29" s="1257"/>
      <c r="D29" s="1257"/>
      <c r="E29" s="1257"/>
      <c r="F29" s="1257"/>
      <c r="G29" s="1258"/>
      <c r="H29" s="1259"/>
      <c r="I29" s="1257"/>
      <c r="J29" s="1257"/>
      <c r="K29" s="1258"/>
      <c r="L29" s="1259"/>
      <c r="M29" s="1257"/>
      <c r="N29" s="1258"/>
      <c r="O29" s="1287"/>
      <c r="P29" s="1288"/>
      <c r="Q29" s="1288"/>
      <c r="R29" s="1288"/>
      <c r="S29" s="1288"/>
      <c r="T29" s="1288"/>
      <c r="U29" s="1288"/>
      <c r="V29" s="1288"/>
      <c r="W29" s="1288"/>
      <c r="X29" s="1289"/>
    </row>
    <row r="30" spans="2:24" ht="20.25" customHeight="1">
      <c r="B30" s="1256"/>
      <c r="C30" s="1257"/>
      <c r="D30" s="1257"/>
      <c r="E30" s="1257"/>
      <c r="F30" s="1257"/>
      <c r="G30" s="1258"/>
      <c r="H30" s="1259"/>
      <c r="I30" s="1257"/>
      <c r="J30" s="1257"/>
      <c r="K30" s="1258"/>
      <c r="L30" s="1259"/>
      <c r="M30" s="1257"/>
      <c r="N30" s="1258"/>
      <c r="O30" s="1270"/>
      <c r="P30" s="1271"/>
      <c r="Q30" s="1271"/>
      <c r="R30" s="1271"/>
      <c r="S30" s="1271"/>
      <c r="T30" s="1271"/>
      <c r="U30" s="1271"/>
      <c r="V30" s="1271"/>
      <c r="W30" s="1271"/>
      <c r="X30" s="1272"/>
    </row>
    <row r="31" spans="2:24" ht="20.25" customHeight="1">
      <c r="B31" s="1273"/>
      <c r="C31" s="1274"/>
      <c r="D31" s="1274"/>
      <c r="E31" s="1274"/>
      <c r="F31" s="1274"/>
      <c r="G31" s="1275"/>
      <c r="H31" s="1276"/>
      <c r="I31" s="1274"/>
      <c r="J31" s="1274"/>
      <c r="K31" s="1275"/>
      <c r="L31" s="1276"/>
      <c r="M31" s="1274"/>
      <c r="N31" s="1275"/>
      <c r="O31" s="1277"/>
      <c r="P31" s="1278"/>
      <c r="Q31" s="1278"/>
      <c r="R31" s="1278"/>
      <c r="S31" s="1278"/>
      <c r="T31" s="1278"/>
      <c r="U31" s="1278"/>
      <c r="V31" s="1278"/>
      <c r="W31" s="1278"/>
      <c r="X31" s="1279"/>
    </row>
    <row r="32" spans="2:24" ht="18.95" customHeight="1">
      <c r="B32" s="1267" t="s">
        <v>998</v>
      </c>
      <c r="C32" s="1268"/>
      <c r="D32" s="1268"/>
      <c r="E32" s="1268"/>
      <c r="F32" s="1268"/>
      <c r="G32" s="1268"/>
      <c r="H32" s="1268"/>
      <c r="I32" s="1268"/>
      <c r="J32" s="1268"/>
      <c r="K32" s="1268"/>
      <c r="L32" s="1268"/>
      <c r="M32" s="1268"/>
      <c r="N32" s="1268"/>
      <c r="O32" s="1268"/>
      <c r="P32" s="1268"/>
      <c r="Q32" s="1268"/>
      <c r="R32" s="1268"/>
      <c r="S32" s="1268"/>
      <c r="T32" s="1268"/>
      <c r="U32" s="1268"/>
      <c r="V32" s="1268"/>
      <c r="W32" s="1268"/>
      <c r="X32" s="1269"/>
    </row>
    <row r="33" spans="2:24" ht="18.95" customHeight="1">
      <c r="B33" s="1261"/>
      <c r="C33" s="1262"/>
      <c r="D33" s="1262"/>
      <c r="E33" s="1262"/>
      <c r="F33" s="1262"/>
      <c r="G33" s="1262"/>
      <c r="H33" s="1262"/>
      <c r="I33" s="1262"/>
      <c r="J33" s="1262"/>
      <c r="K33" s="1262"/>
      <c r="L33" s="1262"/>
      <c r="M33" s="1262"/>
      <c r="N33" s="1262"/>
      <c r="O33" s="1262"/>
      <c r="P33" s="1262"/>
      <c r="Q33" s="1262"/>
      <c r="R33" s="1262"/>
      <c r="S33" s="1262"/>
      <c r="T33" s="1262"/>
      <c r="U33" s="1262"/>
      <c r="V33" s="1262"/>
      <c r="W33" s="1262"/>
      <c r="X33" s="1263"/>
    </row>
    <row r="34" spans="2:24" ht="18.95" customHeight="1">
      <c r="B34" s="1264"/>
      <c r="C34" s="1265"/>
      <c r="D34" s="1265"/>
      <c r="E34" s="1265"/>
      <c r="F34" s="1265"/>
      <c r="G34" s="1265"/>
      <c r="H34" s="1265"/>
      <c r="I34" s="1265"/>
      <c r="J34" s="1265"/>
      <c r="K34" s="1265"/>
      <c r="L34" s="1265"/>
      <c r="M34" s="1265"/>
      <c r="N34" s="1265"/>
      <c r="O34" s="1265"/>
      <c r="P34" s="1265"/>
      <c r="Q34" s="1265"/>
      <c r="R34" s="1265"/>
      <c r="S34" s="1265"/>
      <c r="T34" s="1265"/>
      <c r="U34" s="1265"/>
      <c r="V34" s="1265"/>
      <c r="W34" s="1265"/>
      <c r="X34" s="1266"/>
    </row>
    <row r="35" spans="2:24" ht="18.95" customHeight="1">
      <c r="B35" s="1264"/>
      <c r="C35" s="1265"/>
      <c r="D35" s="1265"/>
      <c r="E35" s="1265"/>
      <c r="F35" s="1265"/>
      <c r="G35" s="1265"/>
      <c r="H35" s="1265"/>
      <c r="I35" s="1265"/>
      <c r="J35" s="1265"/>
      <c r="K35" s="1265"/>
      <c r="L35" s="1265"/>
      <c r="M35" s="1265"/>
      <c r="N35" s="1265"/>
      <c r="O35" s="1265"/>
      <c r="P35" s="1265"/>
      <c r="Q35" s="1265"/>
      <c r="R35" s="1265"/>
      <c r="S35" s="1265"/>
      <c r="T35" s="1265"/>
      <c r="U35" s="1265"/>
      <c r="V35" s="1265"/>
      <c r="W35" s="1265"/>
      <c r="X35" s="1266"/>
    </row>
    <row r="36" spans="2:24" ht="18.95" customHeight="1">
      <c r="B36" s="1264"/>
      <c r="C36" s="1265"/>
      <c r="D36" s="1265"/>
      <c r="E36" s="1265"/>
      <c r="F36" s="1265"/>
      <c r="G36" s="1265"/>
      <c r="H36" s="1265"/>
      <c r="I36" s="1265"/>
      <c r="J36" s="1265"/>
      <c r="K36" s="1265"/>
      <c r="L36" s="1265"/>
      <c r="M36" s="1265"/>
      <c r="N36" s="1265"/>
      <c r="O36" s="1265"/>
      <c r="P36" s="1265"/>
      <c r="Q36" s="1265"/>
      <c r="R36" s="1265"/>
      <c r="S36" s="1265"/>
      <c r="T36" s="1265"/>
      <c r="U36" s="1265"/>
      <c r="V36" s="1265"/>
      <c r="W36" s="1265"/>
      <c r="X36" s="1266"/>
    </row>
    <row r="37" spans="2:24" ht="18.95" customHeight="1">
      <c r="B37" s="1264"/>
      <c r="C37" s="1265"/>
      <c r="D37" s="1265"/>
      <c r="E37" s="1265"/>
      <c r="F37" s="1265"/>
      <c r="G37" s="1265"/>
      <c r="H37" s="1265"/>
      <c r="I37" s="1265"/>
      <c r="J37" s="1265"/>
      <c r="K37" s="1265"/>
      <c r="L37" s="1265"/>
      <c r="M37" s="1265"/>
      <c r="N37" s="1265"/>
      <c r="O37" s="1265"/>
      <c r="P37" s="1265"/>
      <c r="Q37" s="1265"/>
      <c r="R37" s="1265"/>
      <c r="S37" s="1265"/>
      <c r="T37" s="1265"/>
      <c r="U37" s="1265"/>
      <c r="V37" s="1265"/>
      <c r="W37" s="1265"/>
      <c r="X37" s="1266"/>
    </row>
    <row r="38" spans="2:24" ht="20.25" customHeight="1" thickBot="1">
      <c r="B38" s="1253"/>
      <c r="C38" s="1254"/>
      <c r="D38" s="1254"/>
      <c r="E38" s="1254"/>
      <c r="F38" s="1254"/>
      <c r="G38" s="1254"/>
      <c r="H38" s="1254"/>
      <c r="I38" s="1254"/>
      <c r="J38" s="1254"/>
      <c r="K38" s="1254"/>
      <c r="L38" s="1254"/>
      <c r="M38" s="1254"/>
      <c r="N38" s="1254"/>
      <c r="O38" s="1254"/>
      <c r="P38" s="1254"/>
      <c r="Q38" s="1254"/>
      <c r="R38" s="1254"/>
      <c r="S38" s="1254"/>
      <c r="T38" s="1254"/>
      <c r="U38" s="1254"/>
      <c r="V38" s="1254"/>
      <c r="W38" s="1254"/>
      <c r="X38" s="1255"/>
    </row>
    <row r="39" spans="2:24" ht="20.25" customHeight="1"/>
    <row r="40" spans="2:24" ht="20.25" customHeight="1"/>
    <row r="41" spans="2:24" ht="20.25" customHeight="1"/>
    <row r="42" spans="2:24" ht="20.25" customHeight="1"/>
    <row r="43" spans="2:24" ht="20.25" customHeight="1"/>
    <row r="44" spans="2:24" ht="20.25" customHeight="1"/>
    <row r="45" spans="2:24" ht="20.25" customHeight="1"/>
    <row r="46" spans="2:24" ht="20.25" customHeight="1"/>
    <row r="47" spans="2:24" ht="20.25" customHeight="1"/>
    <row r="48" spans="2:24"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sheetData>
  <sheetProtection formatCells="0" formatColumns="0" formatRows="0" insertColumns="0" insertRows="0" insertHyperlinks="0" deleteColumns="0" deleteRows="0" sort="0" autoFilter="0" pivotTables="0"/>
  <mergeCells count="75">
    <mergeCell ref="J2:Q3"/>
    <mergeCell ref="Q4:R4"/>
    <mergeCell ref="B5:D5"/>
    <mergeCell ref="E5:S5"/>
    <mergeCell ref="T5:U5"/>
    <mergeCell ref="V5:X5"/>
    <mergeCell ref="B6:D7"/>
    <mergeCell ref="E6:S6"/>
    <mergeCell ref="T6:U7"/>
    <mergeCell ref="V6:X6"/>
    <mergeCell ref="V7:X7"/>
    <mergeCell ref="B8:D8"/>
    <mergeCell ref="E8:S8"/>
    <mergeCell ref="V8:X8"/>
    <mergeCell ref="B9:D9"/>
    <mergeCell ref="E9:S10"/>
    <mergeCell ref="V9:X11"/>
    <mergeCell ref="J11:K11"/>
    <mergeCell ref="M11:N11"/>
    <mergeCell ref="P11:T11"/>
    <mergeCell ref="B12:L12"/>
    <mergeCell ref="P12:S12"/>
    <mergeCell ref="V12:W12"/>
    <mergeCell ref="B13:X13"/>
    <mergeCell ref="B14:H14"/>
    <mergeCell ref="I14:X14"/>
    <mergeCell ref="B15:H15"/>
    <mergeCell ref="I15:X15"/>
    <mergeCell ref="B16:H16"/>
    <mergeCell ref="I16:X16"/>
    <mergeCell ref="B17:H17"/>
    <mergeCell ref="I17:X17"/>
    <mergeCell ref="B25:J25"/>
    <mergeCell ref="K25:X25"/>
    <mergeCell ref="B18:H18"/>
    <mergeCell ref="I18:X18"/>
    <mergeCell ref="B19:H19"/>
    <mergeCell ref="I19:X19"/>
    <mergeCell ref="B20:H20"/>
    <mergeCell ref="I20:X20"/>
    <mergeCell ref="B22:H22"/>
    <mergeCell ref="I22:X22"/>
    <mergeCell ref="B23:H23"/>
    <mergeCell ref="I23:X23"/>
    <mergeCell ref="B24:X24"/>
    <mergeCell ref="B26:X26"/>
    <mergeCell ref="B27:G27"/>
    <mergeCell ref="H27:K27"/>
    <mergeCell ref="L27:N27"/>
    <mergeCell ref="O27:X27"/>
    <mergeCell ref="O31:X31"/>
    <mergeCell ref="B28:G28"/>
    <mergeCell ref="H28:K28"/>
    <mergeCell ref="L28:N28"/>
    <mergeCell ref="O28:X28"/>
    <mergeCell ref="B29:G29"/>
    <mergeCell ref="H29:K29"/>
    <mergeCell ref="L29:N29"/>
    <mergeCell ref="O29:X29"/>
    <mergeCell ref="B38:X38"/>
    <mergeCell ref="B21:H21"/>
    <mergeCell ref="I21:X21"/>
    <mergeCell ref="B33:X33"/>
    <mergeCell ref="B34:X34"/>
    <mergeCell ref="B35:X35"/>
    <mergeCell ref="B36:X36"/>
    <mergeCell ref="B37:X37"/>
    <mergeCell ref="B32:X32"/>
    <mergeCell ref="B30:G30"/>
    <mergeCell ref="H30:K30"/>
    <mergeCell ref="L30:N30"/>
    <mergeCell ref="O30:X30"/>
    <mergeCell ref="B31:G31"/>
    <mergeCell ref="H31:K31"/>
    <mergeCell ref="L31:N31"/>
  </mergeCells>
  <phoneticPr fontId="56"/>
  <pageMargins left="0.70866141732283472" right="0.70866141732283472" top="0.74803149606299213" bottom="0.74803149606299213" header="0.31496062992125984" footer="0.31496062992125984"/>
  <pageSetup paperSize="9" scale="95" orientation="portrait"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F4EDB-CF13-4BA2-B11D-3FB260FD1A7C}">
  <dimension ref="B1:I16"/>
  <sheetViews>
    <sheetView showZeros="0" zoomScaleNormal="100" zoomScaleSheetLayoutView="100" workbookViewId="0"/>
  </sheetViews>
  <sheetFormatPr defaultRowHeight="13.5"/>
  <cols>
    <col min="1" max="1" width="2" style="223" customWidth="1"/>
    <col min="2" max="2" width="8.5" style="223" customWidth="1"/>
    <col min="3" max="3" width="51" style="223" customWidth="1"/>
    <col min="4" max="4" width="4.375" style="223" customWidth="1"/>
    <col min="5" max="5" width="3.375" style="223" customWidth="1"/>
    <col min="6" max="6" width="4" style="223" customWidth="1"/>
    <col min="7" max="7" width="4.25" style="223" customWidth="1"/>
    <col min="8" max="8" width="3.75" style="223" customWidth="1"/>
    <col min="9" max="9" width="7.25" style="223" customWidth="1"/>
    <col min="10" max="10" width="0.875" style="223" customWidth="1"/>
    <col min="11" max="16384" width="9" style="223"/>
  </cols>
  <sheetData>
    <row r="1" spans="2:9" ht="19.5" customHeight="1">
      <c r="C1" s="224" t="str">
        <f>[3]入力!M11</f>
        <v>令和</v>
      </c>
      <c r="D1" s="306">
        <f>[3]入力!N11</f>
        <v>0</v>
      </c>
      <c r="E1" s="223" t="s">
        <v>388</v>
      </c>
      <c r="F1" s="306">
        <f>[3]入力!P11</f>
        <v>0</v>
      </c>
      <c r="G1" s="223" t="s">
        <v>909</v>
      </c>
      <c r="H1" s="306">
        <f>[3]入力!R11</f>
        <v>0</v>
      </c>
      <c r="I1" s="223" t="s">
        <v>936</v>
      </c>
    </row>
    <row r="2" spans="2:9" ht="36" customHeight="1">
      <c r="B2" s="1360" t="s">
        <v>937</v>
      </c>
      <c r="C2" s="1361"/>
      <c r="D2" s="1361"/>
      <c r="E2" s="1361"/>
      <c r="F2" s="1361"/>
      <c r="G2" s="1361"/>
      <c r="H2" s="1361"/>
      <c r="I2" s="1362"/>
    </row>
    <row r="3" spans="2:9">
      <c r="B3" s="1363"/>
      <c r="C3" s="1358"/>
      <c r="D3" s="1358"/>
      <c r="E3" s="1358"/>
      <c r="F3" s="1358"/>
      <c r="G3" s="1358"/>
      <c r="H3" s="1358"/>
      <c r="I3" s="1359"/>
    </row>
    <row r="4" spans="2:9" ht="30" customHeight="1">
      <c r="B4" s="225" t="s">
        <v>938</v>
      </c>
      <c r="C4" s="1364"/>
      <c r="D4" s="1364"/>
      <c r="E4" s="1364"/>
      <c r="F4" s="1364"/>
      <c r="G4" s="1364"/>
      <c r="H4" s="1364"/>
      <c r="I4" s="1365"/>
    </row>
    <row r="5" spans="2:9" ht="30" customHeight="1">
      <c r="B5" s="225" t="s">
        <v>939</v>
      </c>
      <c r="C5" s="1366"/>
      <c r="D5" s="1366"/>
      <c r="E5" s="1366"/>
      <c r="F5" s="1366"/>
      <c r="G5" s="1366"/>
      <c r="H5" s="1366"/>
      <c r="I5" s="1367"/>
    </row>
    <row r="6" spans="2:9" ht="30" customHeight="1">
      <c r="B6" s="226"/>
      <c r="C6" s="1368" t="s">
        <v>940</v>
      </c>
      <c r="D6" s="1368"/>
      <c r="E6" s="1368"/>
      <c r="F6" s="1368"/>
      <c r="G6" s="1368"/>
      <c r="H6" s="1368"/>
      <c r="I6" s="1369"/>
    </row>
    <row r="7" spans="2:9">
      <c r="B7" s="226"/>
      <c r="C7" s="1358"/>
      <c r="D7" s="1358"/>
      <c r="E7" s="1358"/>
      <c r="F7" s="1358"/>
      <c r="G7" s="1358"/>
      <c r="H7" s="1358"/>
      <c r="I7" s="1359"/>
    </row>
    <row r="8" spans="2:9" ht="27" customHeight="1">
      <c r="B8" s="227"/>
      <c r="C8" s="295" t="s">
        <v>1013</v>
      </c>
      <c r="D8" s="1342"/>
      <c r="E8" s="1342"/>
      <c r="F8" s="1342"/>
      <c r="G8" s="1342"/>
      <c r="H8" s="1342"/>
      <c r="I8" s="296" t="s">
        <v>1012</v>
      </c>
    </row>
    <row r="9" spans="2:9">
      <c r="B9" s="1352"/>
      <c r="C9" s="1353"/>
      <c r="D9" s="1353"/>
      <c r="E9" s="1353"/>
      <c r="F9" s="1353"/>
      <c r="G9" s="1353"/>
      <c r="H9" s="1353"/>
      <c r="I9" s="1354"/>
    </row>
    <row r="10" spans="2:9">
      <c r="B10" s="1343" t="s">
        <v>1014</v>
      </c>
      <c r="C10" s="1344"/>
      <c r="D10" s="1344"/>
      <c r="E10" s="1344"/>
      <c r="F10" s="1344"/>
      <c r="G10" s="1344"/>
      <c r="H10" s="1344"/>
      <c r="I10" s="1345"/>
    </row>
    <row r="11" spans="2:9">
      <c r="B11" s="1355"/>
      <c r="C11" s="1356"/>
      <c r="D11" s="1356"/>
      <c r="E11" s="1356"/>
      <c r="F11" s="1356"/>
      <c r="G11" s="1356"/>
      <c r="H11" s="1356"/>
      <c r="I11" s="1357"/>
    </row>
    <row r="12" spans="2:9">
      <c r="B12" s="1343" t="s">
        <v>941</v>
      </c>
      <c r="C12" s="1344"/>
      <c r="D12" s="1344"/>
      <c r="E12" s="1344"/>
      <c r="F12" s="1344"/>
      <c r="G12" s="1344"/>
      <c r="H12" s="1344"/>
      <c r="I12" s="1345"/>
    </row>
    <row r="13" spans="2:9">
      <c r="B13" s="1355"/>
      <c r="C13" s="1356"/>
      <c r="D13" s="1356"/>
      <c r="E13" s="1356"/>
      <c r="F13" s="1356"/>
      <c r="G13" s="1356"/>
      <c r="H13" s="1356"/>
      <c r="I13" s="1357"/>
    </row>
    <row r="14" spans="2:9">
      <c r="B14" s="1343" t="s">
        <v>942</v>
      </c>
      <c r="C14" s="1344"/>
      <c r="D14" s="1344"/>
      <c r="E14" s="1344"/>
      <c r="F14" s="1344"/>
      <c r="G14" s="1344"/>
      <c r="H14" s="1344"/>
      <c r="I14" s="1345"/>
    </row>
    <row r="15" spans="2:9" ht="409.5" customHeight="1">
      <c r="B15" s="1346"/>
      <c r="C15" s="1347"/>
      <c r="D15" s="1347"/>
      <c r="E15" s="1347"/>
      <c r="F15" s="1347"/>
      <c r="G15" s="1347"/>
      <c r="H15" s="1347"/>
      <c r="I15" s="1348"/>
    </row>
    <row r="16" spans="2:9" ht="113.25" customHeight="1">
      <c r="B16" s="1349" t="s">
        <v>1011</v>
      </c>
      <c r="C16" s="1350"/>
      <c r="D16" s="1350"/>
      <c r="E16" s="1350"/>
      <c r="F16" s="1350"/>
      <c r="G16" s="1350"/>
      <c r="H16" s="1350"/>
      <c r="I16" s="1351"/>
    </row>
  </sheetData>
  <sheetProtection formatCells="0" formatColumns="0" formatRows="0" insertColumns="0" insertRows="0" deleteColumns="0" deleteRows="0" selectLockedCells="1" sort="0" autoFilter="0" pivotTables="0"/>
  <mergeCells count="15">
    <mergeCell ref="C7:I7"/>
    <mergeCell ref="B2:I2"/>
    <mergeCell ref="B3:I3"/>
    <mergeCell ref="C4:I4"/>
    <mergeCell ref="C5:I5"/>
    <mergeCell ref="C6:I6"/>
    <mergeCell ref="D8:H8"/>
    <mergeCell ref="B14:I14"/>
    <mergeCell ref="B15:I15"/>
    <mergeCell ref="B16:I16"/>
    <mergeCell ref="B9:I9"/>
    <mergeCell ref="B10:I10"/>
    <mergeCell ref="B11:I11"/>
    <mergeCell ref="B12:I12"/>
    <mergeCell ref="B13:I13"/>
  </mergeCells>
  <phoneticPr fontId="56"/>
  <pageMargins left="0.70866141732283472" right="0.70866141732283472" top="0.74803149606299213" bottom="0.74803149606299213" header="0.31496062992125984" footer="0.31496062992125984"/>
  <pageSetup paperSize="9" orientation="portrait" blackAndWhite="1"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84F05-F7AB-4895-8315-1C0A9A64A692}">
  <dimension ref="A1:K52"/>
  <sheetViews>
    <sheetView showZeros="0" topLeftCell="A25" zoomScaleNormal="100" zoomScaleSheetLayoutView="100" workbookViewId="0">
      <selection sqref="A1:K1"/>
    </sheetView>
  </sheetViews>
  <sheetFormatPr defaultColWidth="9" defaultRowHeight="13.5"/>
  <cols>
    <col min="1" max="3" width="6.875" style="228" customWidth="1"/>
    <col min="4" max="4" width="10.125" style="228" customWidth="1"/>
    <col min="5" max="7" width="9" style="228"/>
    <col min="8" max="8" width="10.125" style="228" customWidth="1"/>
    <col min="9" max="11" width="6.875" style="228" customWidth="1"/>
    <col min="12" max="256" width="9" style="228"/>
    <col min="257" max="259" width="6.875" style="228" customWidth="1"/>
    <col min="260" max="260" width="10.125" style="228" customWidth="1"/>
    <col min="261" max="263" width="9" style="228"/>
    <col min="264" max="264" width="10.125" style="228" customWidth="1"/>
    <col min="265" max="267" width="6.875" style="228" customWidth="1"/>
    <col min="268" max="512" width="9" style="228"/>
    <col min="513" max="515" width="6.875" style="228" customWidth="1"/>
    <col min="516" max="516" width="10.125" style="228" customWidth="1"/>
    <col min="517" max="519" width="9" style="228"/>
    <col min="520" max="520" width="10.125" style="228" customWidth="1"/>
    <col min="521" max="523" width="6.875" style="228" customWidth="1"/>
    <col min="524" max="768" width="9" style="228"/>
    <col min="769" max="771" width="6.875" style="228" customWidth="1"/>
    <col min="772" max="772" width="10.125" style="228" customWidth="1"/>
    <col min="773" max="775" width="9" style="228"/>
    <col min="776" max="776" width="10.125" style="228" customWidth="1"/>
    <col min="777" max="779" width="6.875" style="228" customWidth="1"/>
    <col min="780" max="1024" width="9" style="228"/>
    <col min="1025" max="1027" width="6.875" style="228" customWidth="1"/>
    <col min="1028" max="1028" width="10.125" style="228" customWidth="1"/>
    <col min="1029" max="1031" width="9" style="228"/>
    <col min="1032" max="1032" width="10.125" style="228" customWidth="1"/>
    <col min="1033" max="1035" width="6.875" style="228" customWidth="1"/>
    <col min="1036" max="1280" width="9" style="228"/>
    <col min="1281" max="1283" width="6.875" style="228" customWidth="1"/>
    <col min="1284" max="1284" width="10.125" style="228" customWidth="1"/>
    <col min="1285" max="1287" width="9" style="228"/>
    <col min="1288" max="1288" width="10.125" style="228" customWidth="1"/>
    <col min="1289" max="1291" width="6.875" style="228" customWidth="1"/>
    <col min="1292" max="1536" width="9" style="228"/>
    <col min="1537" max="1539" width="6.875" style="228" customWidth="1"/>
    <col min="1540" max="1540" width="10.125" style="228" customWidth="1"/>
    <col min="1541" max="1543" width="9" style="228"/>
    <col min="1544" max="1544" width="10.125" style="228" customWidth="1"/>
    <col min="1545" max="1547" width="6.875" style="228" customWidth="1"/>
    <col min="1548" max="1792" width="9" style="228"/>
    <col min="1793" max="1795" width="6.875" style="228" customWidth="1"/>
    <col min="1796" max="1796" width="10.125" style="228" customWidth="1"/>
    <col min="1797" max="1799" width="9" style="228"/>
    <col min="1800" max="1800" width="10.125" style="228" customWidth="1"/>
    <col min="1801" max="1803" width="6.875" style="228" customWidth="1"/>
    <col min="1804" max="2048" width="9" style="228"/>
    <col min="2049" max="2051" width="6.875" style="228" customWidth="1"/>
    <col min="2052" max="2052" width="10.125" style="228" customWidth="1"/>
    <col min="2053" max="2055" width="9" style="228"/>
    <col min="2056" max="2056" width="10.125" style="228" customWidth="1"/>
    <col min="2057" max="2059" width="6.875" style="228" customWidth="1"/>
    <col min="2060" max="2304" width="9" style="228"/>
    <col min="2305" max="2307" width="6.875" style="228" customWidth="1"/>
    <col min="2308" max="2308" width="10.125" style="228" customWidth="1"/>
    <col min="2309" max="2311" width="9" style="228"/>
    <col min="2312" max="2312" width="10.125" style="228" customWidth="1"/>
    <col min="2313" max="2315" width="6.875" style="228" customWidth="1"/>
    <col min="2316" max="2560" width="9" style="228"/>
    <col min="2561" max="2563" width="6.875" style="228" customWidth="1"/>
    <col min="2564" max="2564" width="10.125" style="228" customWidth="1"/>
    <col min="2565" max="2567" width="9" style="228"/>
    <col min="2568" max="2568" width="10.125" style="228" customWidth="1"/>
    <col min="2569" max="2571" width="6.875" style="228" customWidth="1"/>
    <col min="2572" max="2816" width="9" style="228"/>
    <col min="2817" max="2819" width="6.875" style="228" customWidth="1"/>
    <col min="2820" max="2820" width="10.125" style="228" customWidth="1"/>
    <col min="2821" max="2823" width="9" style="228"/>
    <col min="2824" max="2824" width="10.125" style="228" customWidth="1"/>
    <col min="2825" max="2827" width="6.875" style="228" customWidth="1"/>
    <col min="2828" max="3072" width="9" style="228"/>
    <col min="3073" max="3075" width="6.875" style="228" customWidth="1"/>
    <col min="3076" max="3076" width="10.125" style="228" customWidth="1"/>
    <col min="3077" max="3079" width="9" style="228"/>
    <col min="3080" max="3080" width="10.125" style="228" customWidth="1"/>
    <col min="3081" max="3083" width="6.875" style="228" customWidth="1"/>
    <col min="3084" max="3328" width="9" style="228"/>
    <col min="3329" max="3331" width="6.875" style="228" customWidth="1"/>
    <col min="3332" max="3332" width="10.125" style="228" customWidth="1"/>
    <col min="3333" max="3335" width="9" style="228"/>
    <col min="3336" max="3336" width="10.125" style="228" customWidth="1"/>
    <col min="3337" max="3339" width="6.875" style="228" customWidth="1"/>
    <col min="3340" max="3584" width="9" style="228"/>
    <col min="3585" max="3587" width="6.875" style="228" customWidth="1"/>
    <col min="3588" max="3588" width="10.125" style="228" customWidth="1"/>
    <col min="3589" max="3591" width="9" style="228"/>
    <col min="3592" max="3592" width="10.125" style="228" customWidth="1"/>
    <col min="3593" max="3595" width="6.875" style="228" customWidth="1"/>
    <col min="3596" max="3840" width="9" style="228"/>
    <col min="3841" max="3843" width="6.875" style="228" customWidth="1"/>
    <col min="3844" max="3844" width="10.125" style="228" customWidth="1"/>
    <col min="3845" max="3847" width="9" style="228"/>
    <col min="3848" max="3848" width="10.125" style="228" customWidth="1"/>
    <col min="3849" max="3851" width="6.875" style="228" customWidth="1"/>
    <col min="3852" max="4096" width="9" style="228"/>
    <col min="4097" max="4099" width="6.875" style="228" customWidth="1"/>
    <col min="4100" max="4100" width="10.125" style="228" customWidth="1"/>
    <col min="4101" max="4103" width="9" style="228"/>
    <col min="4104" max="4104" width="10.125" style="228" customWidth="1"/>
    <col min="4105" max="4107" width="6.875" style="228" customWidth="1"/>
    <col min="4108" max="4352" width="9" style="228"/>
    <col min="4353" max="4355" width="6.875" style="228" customWidth="1"/>
    <col min="4356" max="4356" width="10.125" style="228" customWidth="1"/>
    <col min="4357" max="4359" width="9" style="228"/>
    <col min="4360" max="4360" width="10.125" style="228" customWidth="1"/>
    <col min="4361" max="4363" width="6.875" style="228" customWidth="1"/>
    <col min="4364" max="4608" width="9" style="228"/>
    <col min="4609" max="4611" width="6.875" style="228" customWidth="1"/>
    <col min="4612" max="4612" width="10.125" style="228" customWidth="1"/>
    <col min="4613" max="4615" width="9" style="228"/>
    <col min="4616" max="4616" width="10.125" style="228" customWidth="1"/>
    <col min="4617" max="4619" width="6.875" style="228" customWidth="1"/>
    <col min="4620" max="4864" width="9" style="228"/>
    <col min="4865" max="4867" width="6.875" style="228" customWidth="1"/>
    <col min="4868" max="4868" width="10.125" style="228" customWidth="1"/>
    <col min="4869" max="4871" width="9" style="228"/>
    <col min="4872" max="4872" width="10.125" style="228" customWidth="1"/>
    <col min="4873" max="4875" width="6.875" style="228" customWidth="1"/>
    <col min="4876" max="5120" width="9" style="228"/>
    <col min="5121" max="5123" width="6.875" style="228" customWidth="1"/>
    <col min="5124" max="5124" width="10.125" style="228" customWidth="1"/>
    <col min="5125" max="5127" width="9" style="228"/>
    <col min="5128" max="5128" width="10.125" style="228" customWidth="1"/>
    <col min="5129" max="5131" width="6.875" style="228" customWidth="1"/>
    <col min="5132" max="5376" width="9" style="228"/>
    <col min="5377" max="5379" width="6.875" style="228" customWidth="1"/>
    <col min="5380" max="5380" width="10.125" style="228" customWidth="1"/>
    <col min="5381" max="5383" width="9" style="228"/>
    <col min="5384" max="5384" width="10.125" style="228" customWidth="1"/>
    <col min="5385" max="5387" width="6.875" style="228" customWidth="1"/>
    <col min="5388" max="5632" width="9" style="228"/>
    <col min="5633" max="5635" width="6.875" style="228" customWidth="1"/>
    <col min="5636" max="5636" width="10.125" style="228" customWidth="1"/>
    <col min="5637" max="5639" width="9" style="228"/>
    <col min="5640" max="5640" width="10.125" style="228" customWidth="1"/>
    <col min="5641" max="5643" width="6.875" style="228" customWidth="1"/>
    <col min="5644" max="5888" width="9" style="228"/>
    <col min="5889" max="5891" width="6.875" style="228" customWidth="1"/>
    <col min="5892" max="5892" width="10.125" style="228" customWidth="1"/>
    <col min="5893" max="5895" width="9" style="228"/>
    <col min="5896" max="5896" width="10.125" style="228" customWidth="1"/>
    <col min="5897" max="5899" width="6.875" style="228" customWidth="1"/>
    <col min="5900" max="6144" width="9" style="228"/>
    <col min="6145" max="6147" width="6.875" style="228" customWidth="1"/>
    <col min="6148" max="6148" width="10.125" style="228" customWidth="1"/>
    <col min="6149" max="6151" width="9" style="228"/>
    <col min="6152" max="6152" width="10.125" style="228" customWidth="1"/>
    <col min="6153" max="6155" width="6.875" style="228" customWidth="1"/>
    <col min="6156" max="6400" width="9" style="228"/>
    <col min="6401" max="6403" width="6.875" style="228" customWidth="1"/>
    <col min="6404" max="6404" width="10.125" style="228" customWidth="1"/>
    <col min="6405" max="6407" width="9" style="228"/>
    <col min="6408" max="6408" width="10.125" style="228" customWidth="1"/>
    <col min="6409" max="6411" width="6.875" style="228" customWidth="1"/>
    <col min="6412" max="6656" width="9" style="228"/>
    <col min="6657" max="6659" width="6.875" style="228" customWidth="1"/>
    <col min="6660" max="6660" width="10.125" style="228" customWidth="1"/>
    <col min="6661" max="6663" width="9" style="228"/>
    <col min="6664" max="6664" width="10.125" style="228" customWidth="1"/>
    <col min="6665" max="6667" width="6.875" style="228" customWidth="1"/>
    <col min="6668" max="6912" width="9" style="228"/>
    <col min="6913" max="6915" width="6.875" style="228" customWidth="1"/>
    <col min="6916" max="6916" width="10.125" style="228" customWidth="1"/>
    <col min="6917" max="6919" width="9" style="228"/>
    <col min="6920" max="6920" width="10.125" style="228" customWidth="1"/>
    <col min="6921" max="6923" width="6.875" style="228" customWidth="1"/>
    <col min="6924" max="7168" width="9" style="228"/>
    <col min="7169" max="7171" width="6.875" style="228" customWidth="1"/>
    <col min="7172" max="7172" width="10.125" style="228" customWidth="1"/>
    <col min="7173" max="7175" width="9" style="228"/>
    <col min="7176" max="7176" width="10.125" style="228" customWidth="1"/>
    <col min="7177" max="7179" width="6.875" style="228" customWidth="1"/>
    <col min="7180" max="7424" width="9" style="228"/>
    <col min="7425" max="7427" width="6.875" style="228" customWidth="1"/>
    <col min="7428" max="7428" width="10.125" style="228" customWidth="1"/>
    <col min="7429" max="7431" width="9" style="228"/>
    <col min="7432" max="7432" width="10.125" style="228" customWidth="1"/>
    <col min="7433" max="7435" width="6.875" style="228" customWidth="1"/>
    <col min="7436" max="7680" width="9" style="228"/>
    <col min="7681" max="7683" width="6.875" style="228" customWidth="1"/>
    <col min="7684" max="7684" width="10.125" style="228" customWidth="1"/>
    <col min="7685" max="7687" width="9" style="228"/>
    <col min="7688" max="7688" width="10.125" style="228" customWidth="1"/>
    <col min="7689" max="7691" width="6.875" style="228" customWidth="1"/>
    <col min="7692" max="7936" width="9" style="228"/>
    <col min="7937" max="7939" width="6.875" style="228" customWidth="1"/>
    <col min="7940" max="7940" width="10.125" style="228" customWidth="1"/>
    <col min="7941" max="7943" width="9" style="228"/>
    <col min="7944" max="7944" width="10.125" style="228" customWidth="1"/>
    <col min="7945" max="7947" width="6.875" style="228" customWidth="1"/>
    <col min="7948" max="8192" width="9" style="228"/>
    <col min="8193" max="8195" width="6.875" style="228" customWidth="1"/>
    <col min="8196" max="8196" width="10.125" style="228" customWidth="1"/>
    <col min="8197" max="8199" width="9" style="228"/>
    <col min="8200" max="8200" width="10.125" style="228" customWidth="1"/>
    <col min="8201" max="8203" width="6.875" style="228" customWidth="1"/>
    <col min="8204" max="8448" width="9" style="228"/>
    <col min="8449" max="8451" width="6.875" style="228" customWidth="1"/>
    <col min="8452" max="8452" width="10.125" style="228" customWidth="1"/>
    <col min="8453" max="8455" width="9" style="228"/>
    <col min="8456" max="8456" width="10.125" style="228" customWidth="1"/>
    <col min="8457" max="8459" width="6.875" style="228" customWidth="1"/>
    <col min="8460" max="8704" width="9" style="228"/>
    <col min="8705" max="8707" width="6.875" style="228" customWidth="1"/>
    <col min="8708" max="8708" width="10.125" style="228" customWidth="1"/>
    <col min="8709" max="8711" width="9" style="228"/>
    <col min="8712" max="8712" width="10.125" style="228" customWidth="1"/>
    <col min="8713" max="8715" width="6.875" style="228" customWidth="1"/>
    <col min="8716" max="8960" width="9" style="228"/>
    <col min="8961" max="8963" width="6.875" style="228" customWidth="1"/>
    <col min="8964" max="8964" width="10.125" style="228" customWidth="1"/>
    <col min="8965" max="8967" width="9" style="228"/>
    <col min="8968" max="8968" width="10.125" style="228" customWidth="1"/>
    <col min="8969" max="8971" width="6.875" style="228" customWidth="1"/>
    <col min="8972" max="9216" width="9" style="228"/>
    <col min="9217" max="9219" width="6.875" style="228" customWidth="1"/>
    <col min="9220" max="9220" width="10.125" style="228" customWidth="1"/>
    <col min="9221" max="9223" width="9" style="228"/>
    <col min="9224" max="9224" width="10.125" style="228" customWidth="1"/>
    <col min="9225" max="9227" width="6.875" style="228" customWidth="1"/>
    <col min="9228" max="9472" width="9" style="228"/>
    <col min="9473" max="9475" width="6.875" style="228" customWidth="1"/>
    <col min="9476" max="9476" width="10.125" style="228" customWidth="1"/>
    <col min="9477" max="9479" width="9" style="228"/>
    <col min="9480" max="9480" width="10.125" style="228" customWidth="1"/>
    <col min="9481" max="9483" width="6.875" style="228" customWidth="1"/>
    <col min="9484" max="9728" width="9" style="228"/>
    <col min="9729" max="9731" width="6.875" style="228" customWidth="1"/>
    <col min="9732" max="9732" width="10.125" style="228" customWidth="1"/>
    <col min="9733" max="9735" width="9" style="228"/>
    <col min="9736" max="9736" width="10.125" style="228" customWidth="1"/>
    <col min="9737" max="9739" width="6.875" style="228" customWidth="1"/>
    <col min="9740" max="9984" width="9" style="228"/>
    <col min="9985" max="9987" width="6.875" style="228" customWidth="1"/>
    <col min="9988" max="9988" width="10.125" style="228" customWidth="1"/>
    <col min="9989" max="9991" width="9" style="228"/>
    <col min="9992" max="9992" width="10.125" style="228" customWidth="1"/>
    <col min="9993" max="9995" width="6.875" style="228" customWidth="1"/>
    <col min="9996" max="10240" width="9" style="228"/>
    <col min="10241" max="10243" width="6.875" style="228" customWidth="1"/>
    <col min="10244" max="10244" width="10.125" style="228" customWidth="1"/>
    <col min="10245" max="10247" width="9" style="228"/>
    <col min="10248" max="10248" width="10.125" style="228" customWidth="1"/>
    <col min="10249" max="10251" width="6.875" style="228" customWidth="1"/>
    <col min="10252" max="10496" width="9" style="228"/>
    <col min="10497" max="10499" width="6.875" style="228" customWidth="1"/>
    <col min="10500" max="10500" width="10.125" style="228" customWidth="1"/>
    <col min="10501" max="10503" width="9" style="228"/>
    <col min="10504" max="10504" width="10.125" style="228" customWidth="1"/>
    <col min="10505" max="10507" width="6.875" style="228" customWidth="1"/>
    <col min="10508" max="10752" width="9" style="228"/>
    <col min="10753" max="10755" width="6.875" style="228" customWidth="1"/>
    <col min="10756" max="10756" width="10.125" style="228" customWidth="1"/>
    <col min="10757" max="10759" width="9" style="228"/>
    <col min="10760" max="10760" width="10.125" style="228" customWidth="1"/>
    <col min="10761" max="10763" width="6.875" style="228" customWidth="1"/>
    <col min="10764" max="11008" width="9" style="228"/>
    <col min="11009" max="11011" width="6.875" style="228" customWidth="1"/>
    <col min="11012" max="11012" width="10.125" style="228" customWidth="1"/>
    <col min="11013" max="11015" width="9" style="228"/>
    <col min="11016" max="11016" width="10.125" style="228" customWidth="1"/>
    <col min="11017" max="11019" width="6.875" style="228" customWidth="1"/>
    <col min="11020" max="11264" width="9" style="228"/>
    <col min="11265" max="11267" width="6.875" style="228" customWidth="1"/>
    <col min="11268" max="11268" width="10.125" style="228" customWidth="1"/>
    <col min="11269" max="11271" width="9" style="228"/>
    <col min="11272" max="11272" width="10.125" style="228" customWidth="1"/>
    <col min="11273" max="11275" width="6.875" style="228" customWidth="1"/>
    <col min="11276" max="11520" width="9" style="228"/>
    <col min="11521" max="11523" width="6.875" style="228" customWidth="1"/>
    <col min="11524" max="11524" width="10.125" style="228" customWidth="1"/>
    <col min="11525" max="11527" width="9" style="228"/>
    <col min="11528" max="11528" width="10.125" style="228" customWidth="1"/>
    <col min="11529" max="11531" width="6.875" style="228" customWidth="1"/>
    <col min="11532" max="11776" width="9" style="228"/>
    <col min="11777" max="11779" width="6.875" style="228" customWidth="1"/>
    <col min="11780" max="11780" width="10.125" style="228" customWidth="1"/>
    <col min="11781" max="11783" width="9" style="228"/>
    <col min="11784" max="11784" width="10.125" style="228" customWidth="1"/>
    <col min="11785" max="11787" width="6.875" style="228" customWidth="1"/>
    <col min="11788" max="12032" width="9" style="228"/>
    <col min="12033" max="12035" width="6.875" style="228" customWidth="1"/>
    <col min="12036" max="12036" width="10.125" style="228" customWidth="1"/>
    <col min="12037" max="12039" width="9" style="228"/>
    <col min="12040" max="12040" width="10.125" style="228" customWidth="1"/>
    <col min="12041" max="12043" width="6.875" style="228" customWidth="1"/>
    <col min="12044" max="12288" width="9" style="228"/>
    <col min="12289" max="12291" width="6.875" style="228" customWidth="1"/>
    <col min="12292" max="12292" width="10.125" style="228" customWidth="1"/>
    <col min="12293" max="12295" width="9" style="228"/>
    <col min="12296" max="12296" width="10.125" style="228" customWidth="1"/>
    <col min="12297" max="12299" width="6.875" style="228" customWidth="1"/>
    <col min="12300" max="12544" width="9" style="228"/>
    <col min="12545" max="12547" width="6.875" style="228" customWidth="1"/>
    <col min="12548" max="12548" width="10.125" style="228" customWidth="1"/>
    <col min="12549" max="12551" width="9" style="228"/>
    <col min="12552" max="12552" width="10.125" style="228" customWidth="1"/>
    <col min="12553" max="12555" width="6.875" style="228" customWidth="1"/>
    <col min="12556" max="12800" width="9" style="228"/>
    <col min="12801" max="12803" width="6.875" style="228" customWidth="1"/>
    <col min="12804" max="12804" width="10.125" style="228" customWidth="1"/>
    <col min="12805" max="12807" width="9" style="228"/>
    <col min="12808" max="12808" width="10.125" style="228" customWidth="1"/>
    <col min="12809" max="12811" width="6.875" style="228" customWidth="1"/>
    <col min="12812" max="13056" width="9" style="228"/>
    <col min="13057" max="13059" width="6.875" style="228" customWidth="1"/>
    <col min="13060" max="13060" width="10.125" style="228" customWidth="1"/>
    <col min="13061" max="13063" width="9" style="228"/>
    <col min="13064" max="13064" width="10.125" style="228" customWidth="1"/>
    <col min="13065" max="13067" width="6.875" style="228" customWidth="1"/>
    <col min="13068" max="13312" width="9" style="228"/>
    <col min="13313" max="13315" width="6.875" style="228" customWidth="1"/>
    <col min="13316" max="13316" width="10.125" style="228" customWidth="1"/>
    <col min="13317" max="13319" width="9" style="228"/>
    <col min="13320" max="13320" width="10.125" style="228" customWidth="1"/>
    <col min="13321" max="13323" width="6.875" style="228" customWidth="1"/>
    <col min="13324" max="13568" width="9" style="228"/>
    <col min="13569" max="13571" width="6.875" style="228" customWidth="1"/>
    <col min="13572" max="13572" width="10.125" style="228" customWidth="1"/>
    <col min="13573" max="13575" width="9" style="228"/>
    <col min="13576" max="13576" width="10.125" style="228" customWidth="1"/>
    <col min="13577" max="13579" width="6.875" style="228" customWidth="1"/>
    <col min="13580" max="13824" width="9" style="228"/>
    <col min="13825" max="13827" width="6.875" style="228" customWidth="1"/>
    <col min="13828" max="13828" width="10.125" style="228" customWidth="1"/>
    <col min="13829" max="13831" width="9" style="228"/>
    <col min="13832" max="13832" width="10.125" style="228" customWidth="1"/>
    <col min="13833" max="13835" width="6.875" style="228" customWidth="1"/>
    <col min="13836" max="14080" width="9" style="228"/>
    <col min="14081" max="14083" width="6.875" style="228" customWidth="1"/>
    <col min="14084" max="14084" width="10.125" style="228" customWidth="1"/>
    <col min="14085" max="14087" width="9" style="228"/>
    <col min="14088" max="14088" width="10.125" style="228" customWidth="1"/>
    <col min="14089" max="14091" width="6.875" style="228" customWidth="1"/>
    <col min="14092" max="14336" width="9" style="228"/>
    <col min="14337" max="14339" width="6.875" style="228" customWidth="1"/>
    <col min="14340" max="14340" width="10.125" style="228" customWidth="1"/>
    <col min="14341" max="14343" width="9" style="228"/>
    <col min="14344" max="14344" width="10.125" style="228" customWidth="1"/>
    <col min="14345" max="14347" width="6.875" style="228" customWidth="1"/>
    <col min="14348" max="14592" width="9" style="228"/>
    <col min="14593" max="14595" width="6.875" style="228" customWidth="1"/>
    <col min="14596" max="14596" width="10.125" style="228" customWidth="1"/>
    <col min="14597" max="14599" width="9" style="228"/>
    <col min="14600" max="14600" width="10.125" style="228" customWidth="1"/>
    <col min="14601" max="14603" width="6.875" style="228" customWidth="1"/>
    <col min="14604" max="14848" width="9" style="228"/>
    <col min="14849" max="14851" width="6.875" style="228" customWidth="1"/>
    <col min="14852" max="14852" width="10.125" style="228" customWidth="1"/>
    <col min="14853" max="14855" width="9" style="228"/>
    <col min="14856" max="14856" width="10.125" style="228" customWidth="1"/>
    <col min="14857" max="14859" width="6.875" style="228" customWidth="1"/>
    <col min="14860" max="15104" width="9" style="228"/>
    <col min="15105" max="15107" width="6.875" style="228" customWidth="1"/>
    <col min="15108" max="15108" width="10.125" style="228" customWidth="1"/>
    <col min="15109" max="15111" width="9" style="228"/>
    <col min="15112" max="15112" width="10.125" style="228" customWidth="1"/>
    <col min="15113" max="15115" width="6.875" style="228" customWidth="1"/>
    <col min="15116" max="15360" width="9" style="228"/>
    <col min="15361" max="15363" width="6.875" style="228" customWidth="1"/>
    <col min="15364" max="15364" width="10.125" style="228" customWidth="1"/>
    <col min="15365" max="15367" width="9" style="228"/>
    <col min="15368" max="15368" width="10.125" style="228" customWidth="1"/>
    <col min="15369" max="15371" width="6.875" style="228" customWidth="1"/>
    <col min="15372" max="15616" width="9" style="228"/>
    <col min="15617" max="15619" width="6.875" style="228" customWidth="1"/>
    <col min="15620" max="15620" width="10.125" style="228" customWidth="1"/>
    <col min="15621" max="15623" width="9" style="228"/>
    <col min="15624" max="15624" width="10.125" style="228" customWidth="1"/>
    <col min="15625" max="15627" width="6.875" style="228" customWidth="1"/>
    <col min="15628" max="15872" width="9" style="228"/>
    <col min="15873" max="15875" width="6.875" style="228" customWidth="1"/>
    <col min="15876" max="15876" width="10.125" style="228" customWidth="1"/>
    <col min="15877" max="15879" width="9" style="228"/>
    <col min="15880" max="15880" width="10.125" style="228" customWidth="1"/>
    <col min="15881" max="15883" width="6.875" style="228" customWidth="1"/>
    <col min="15884" max="16128" width="9" style="228"/>
    <col min="16129" max="16131" width="6.875" style="228" customWidth="1"/>
    <col min="16132" max="16132" width="10.125" style="228" customWidth="1"/>
    <col min="16133" max="16135" width="9" style="228"/>
    <col min="16136" max="16136" width="10.125" style="228" customWidth="1"/>
    <col min="16137" max="16139" width="6.875" style="228" customWidth="1"/>
    <col min="16140" max="16384" width="9" style="228"/>
  </cols>
  <sheetData>
    <row r="1" spans="1:11" ht="30" customHeight="1">
      <c r="A1" s="1379" t="s">
        <v>943</v>
      </c>
      <c r="B1" s="1379"/>
      <c r="C1" s="1379"/>
      <c r="D1" s="1379"/>
      <c r="E1" s="1379"/>
      <c r="F1" s="1379"/>
      <c r="G1" s="1379"/>
      <c r="H1" s="1379"/>
      <c r="I1" s="1379"/>
      <c r="J1" s="1379"/>
      <c r="K1" s="1379"/>
    </row>
    <row r="2" spans="1:11" ht="13.5" customHeight="1">
      <c r="B2" s="229"/>
      <c r="C2" s="229"/>
      <c r="D2" s="229"/>
      <c r="E2" s="229"/>
      <c r="F2" s="229"/>
      <c r="G2" s="229"/>
      <c r="H2" s="229"/>
      <c r="I2" s="229"/>
      <c r="J2" s="229"/>
      <c r="K2" s="229"/>
    </row>
    <row r="4" spans="1:11" ht="22.5" customHeight="1">
      <c r="C4" s="1380" t="s">
        <v>944</v>
      </c>
      <c r="D4" s="1380"/>
      <c r="E4" s="1380"/>
      <c r="F4" s="1380"/>
      <c r="G4" s="1380"/>
      <c r="H4" s="1380"/>
      <c r="I4" s="1380"/>
      <c r="J4" s="230"/>
    </row>
    <row r="6" spans="1:11" ht="17.25" customHeight="1">
      <c r="C6" s="231"/>
      <c r="D6" s="1381" t="s">
        <v>945</v>
      </c>
      <c r="E6" s="1382"/>
      <c r="F6" s="1382"/>
      <c r="G6" s="1382"/>
      <c r="H6" s="1383"/>
      <c r="I6" s="232"/>
    </row>
    <row r="7" spans="1:11">
      <c r="C7" s="231"/>
      <c r="D7" s="1384"/>
      <c r="E7" s="1380"/>
      <c r="F7" s="1380"/>
      <c r="G7" s="1380"/>
      <c r="H7" s="1385"/>
      <c r="I7" s="232"/>
    </row>
    <row r="8" spans="1:11">
      <c r="C8" s="231"/>
      <c r="D8" s="1384"/>
      <c r="E8" s="1380"/>
      <c r="F8" s="1380"/>
      <c r="G8" s="1380"/>
      <c r="H8" s="1385"/>
      <c r="I8" s="232"/>
    </row>
    <row r="9" spans="1:11">
      <c r="C9" s="231"/>
      <c r="D9" s="1384"/>
      <c r="E9" s="1380"/>
      <c r="F9" s="1380"/>
      <c r="G9" s="1380"/>
      <c r="H9" s="1385"/>
      <c r="I9" s="232"/>
    </row>
    <row r="10" spans="1:11">
      <c r="C10" s="231"/>
      <c r="D10" s="1384"/>
      <c r="E10" s="1380"/>
      <c r="F10" s="1380"/>
      <c r="G10" s="1380"/>
      <c r="H10" s="1385"/>
      <c r="I10" s="232"/>
    </row>
    <row r="11" spans="1:11">
      <c r="C11" s="231"/>
      <c r="D11" s="1384"/>
      <c r="E11" s="1380"/>
      <c r="F11" s="1380"/>
      <c r="G11" s="1380"/>
      <c r="H11" s="1385"/>
      <c r="I11" s="232"/>
    </row>
    <row r="12" spans="1:11" ht="17.25" customHeight="1">
      <c r="C12" s="231"/>
      <c r="D12" s="1384"/>
      <c r="E12" s="1380"/>
      <c r="F12" s="1380"/>
      <c r="G12" s="1380"/>
      <c r="H12" s="1385"/>
      <c r="I12" s="232"/>
    </row>
    <row r="13" spans="1:11">
      <c r="C13" s="231"/>
      <c r="D13" s="1384"/>
      <c r="E13" s="1380"/>
      <c r="F13" s="1380"/>
      <c r="G13" s="1380"/>
      <c r="H13" s="1385"/>
      <c r="I13" s="232"/>
    </row>
    <row r="14" spans="1:11">
      <c r="C14" s="231"/>
      <c r="D14" s="1384"/>
      <c r="E14" s="1380"/>
      <c r="F14" s="1380"/>
      <c r="G14" s="1380"/>
      <c r="H14" s="1385"/>
      <c r="I14" s="232"/>
    </row>
    <row r="15" spans="1:11">
      <c r="C15" s="231"/>
      <c r="D15" s="1384"/>
      <c r="E15" s="1380"/>
      <c r="F15" s="1380"/>
      <c r="G15" s="1380"/>
      <c r="H15" s="1385"/>
      <c r="I15" s="232"/>
    </row>
    <row r="16" spans="1:11">
      <c r="C16" s="231"/>
      <c r="D16" s="1384"/>
      <c r="E16" s="1380"/>
      <c r="F16" s="1380"/>
      <c r="G16" s="1380"/>
      <c r="H16" s="1385"/>
      <c r="I16" s="232"/>
    </row>
    <row r="17" spans="3:9">
      <c r="C17" s="231"/>
      <c r="D17" s="1384"/>
      <c r="E17" s="1380"/>
      <c r="F17" s="1380"/>
      <c r="G17" s="1380"/>
      <c r="H17" s="1385"/>
      <c r="I17" s="232"/>
    </row>
    <row r="18" spans="3:9" ht="18" customHeight="1">
      <c r="C18" s="231"/>
      <c r="D18" s="1386"/>
      <c r="E18" s="1387"/>
      <c r="F18" s="1387"/>
      <c r="G18" s="1387"/>
      <c r="H18" s="1388"/>
      <c r="I18" s="232"/>
    </row>
    <row r="21" spans="3:9" ht="13.5" customHeight="1">
      <c r="D21" s="1381" t="s">
        <v>946</v>
      </c>
      <c r="E21" s="1382"/>
      <c r="F21" s="1382"/>
      <c r="G21" s="1382"/>
      <c r="H21" s="1383"/>
    </row>
    <row r="22" spans="3:9" ht="13.5" customHeight="1">
      <c r="D22" s="1384"/>
      <c r="E22" s="1380"/>
      <c r="F22" s="1380"/>
      <c r="G22" s="1380"/>
      <c r="H22" s="1385"/>
    </row>
    <row r="23" spans="3:9" ht="13.5" customHeight="1">
      <c r="D23" s="1384"/>
      <c r="E23" s="1380"/>
      <c r="F23" s="1380"/>
      <c r="G23" s="1380"/>
      <c r="H23" s="1385"/>
    </row>
    <row r="24" spans="3:9" ht="13.5" customHeight="1">
      <c r="D24" s="1384"/>
      <c r="E24" s="1380"/>
      <c r="F24" s="1380"/>
      <c r="G24" s="1380"/>
      <c r="H24" s="1385"/>
    </row>
    <row r="25" spans="3:9" ht="13.5" customHeight="1">
      <c r="D25" s="1384"/>
      <c r="E25" s="1380"/>
      <c r="F25" s="1380"/>
      <c r="G25" s="1380"/>
      <c r="H25" s="1385"/>
    </row>
    <row r="26" spans="3:9" ht="13.5" customHeight="1">
      <c r="D26" s="1384"/>
      <c r="E26" s="1380"/>
      <c r="F26" s="1380"/>
      <c r="G26" s="1380"/>
      <c r="H26" s="1385"/>
    </row>
    <row r="27" spans="3:9" ht="17.25" customHeight="1">
      <c r="D27" s="1384"/>
      <c r="E27" s="1380"/>
      <c r="F27" s="1380"/>
      <c r="G27" s="1380"/>
      <c r="H27" s="1385"/>
    </row>
    <row r="28" spans="3:9" ht="13.5" customHeight="1">
      <c r="D28" s="1384"/>
      <c r="E28" s="1380"/>
      <c r="F28" s="1380"/>
      <c r="G28" s="1380"/>
      <c r="H28" s="1385"/>
    </row>
    <row r="29" spans="3:9" ht="13.5" customHeight="1">
      <c r="D29" s="1384"/>
      <c r="E29" s="1380"/>
      <c r="F29" s="1380"/>
      <c r="G29" s="1380"/>
      <c r="H29" s="1385"/>
    </row>
    <row r="30" spans="3:9" ht="13.5" customHeight="1">
      <c r="D30" s="1384"/>
      <c r="E30" s="1380"/>
      <c r="F30" s="1380"/>
      <c r="G30" s="1380"/>
      <c r="H30" s="1385"/>
    </row>
    <row r="31" spans="3:9" ht="13.5" customHeight="1">
      <c r="D31" s="1384"/>
      <c r="E31" s="1380"/>
      <c r="F31" s="1380"/>
      <c r="G31" s="1380"/>
      <c r="H31" s="1385"/>
    </row>
    <row r="32" spans="3:9" ht="13.5" customHeight="1">
      <c r="D32" s="1384"/>
      <c r="E32" s="1380"/>
      <c r="F32" s="1380"/>
      <c r="G32" s="1380"/>
      <c r="H32" s="1385"/>
    </row>
    <row r="33" spans="1:11" ht="13.5" customHeight="1">
      <c r="D33" s="1386"/>
      <c r="E33" s="1387"/>
      <c r="F33" s="1387"/>
      <c r="G33" s="1387"/>
      <c r="H33" s="1388"/>
    </row>
    <row r="37" spans="1:11" ht="18.75" customHeight="1">
      <c r="A37" s="228" t="s">
        <v>947</v>
      </c>
    </row>
    <row r="39" spans="1:11" ht="22.5" customHeight="1">
      <c r="A39" s="1370" t="s">
        <v>948</v>
      </c>
      <c r="B39" s="1371"/>
      <c r="C39" s="1372"/>
      <c r="D39" s="1371" t="s">
        <v>949</v>
      </c>
      <c r="E39" s="1371"/>
      <c r="F39" s="1371"/>
      <c r="G39" s="1371"/>
      <c r="H39" s="1371"/>
      <c r="I39" s="1371"/>
      <c r="J39" s="1371"/>
      <c r="K39" s="1372"/>
    </row>
    <row r="40" spans="1:11" ht="17.100000000000001" customHeight="1">
      <c r="A40" s="1370" t="s">
        <v>950</v>
      </c>
      <c r="B40" s="1371"/>
      <c r="C40" s="1372"/>
      <c r="D40" s="1373" t="s">
        <v>951</v>
      </c>
      <c r="E40" s="1374"/>
      <c r="F40" s="1374"/>
      <c r="G40" s="1374"/>
      <c r="H40" s="1374"/>
      <c r="I40" s="1374"/>
      <c r="J40" s="1374"/>
      <c r="K40" s="1375"/>
    </row>
    <row r="41" spans="1:11" ht="17.100000000000001" customHeight="1">
      <c r="A41" s="1370"/>
      <c r="B41" s="1371"/>
      <c r="C41" s="1372"/>
      <c r="D41" s="1376" t="s">
        <v>952</v>
      </c>
      <c r="E41" s="1377"/>
      <c r="F41" s="1377"/>
      <c r="G41" s="1377"/>
      <c r="H41" s="1377"/>
      <c r="I41" s="1377"/>
      <c r="J41" s="1377"/>
      <c r="K41" s="1378"/>
    </row>
    <row r="42" spans="1:11" ht="17.100000000000001" customHeight="1">
      <c r="A42" s="1370" t="s">
        <v>953</v>
      </c>
      <c r="B42" s="1371"/>
      <c r="C42" s="1372"/>
      <c r="D42" s="1373" t="s">
        <v>951</v>
      </c>
      <c r="E42" s="1374"/>
      <c r="F42" s="1374"/>
      <c r="G42" s="1374"/>
      <c r="H42" s="1374"/>
      <c r="I42" s="1374"/>
      <c r="J42" s="1374"/>
      <c r="K42" s="1375"/>
    </row>
    <row r="43" spans="1:11" ht="17.100000000000001" customHeight="1">
      <c r="A43" s="1370"/>
      <c r="B43" s="1371"/>
      <c r="C43" s="1372"/>
      <c r="D43" s="1376" t="s">
        <v>952</v>
      </c>
      <c r="E43" s="1377"/>
      <c r="F43" s="1377"/>
      <c r="G43" s="1377"/>
      <c r="H43" s="1377"/>
      <c r="I43" s="1377"/>
      <c r="J43" s="1377"/>
      <c r="K43" s="1378"/>
    </row>
    <row r="44" spans="1:11" ht="17.100000000000001" customHeight="1">
      <c r="A44" s="1370" t="s">
        <v>954</v>
      </c>
      <c r="B44" s="1371"/>
      <c r="C44" s="1372"/>
      <c r="D44" s="1373" t="s">
        <v>951</v>
      </c>
      <c r="E44" s="1374"/>
      <c r="F44" s="1374"/>
      <c r="G44" s="1374"/>
      <c r="H44" s="1374"/>
      <c r="I44" s="1374"/>
      <c r="J44" s="1374"/>
      <c r="K44" s="1375"/>
    </row>
    <row r="45" spans="1:11" ht="17.100000000000001" customHeight="1">
      <c r="A45" s="1370"/>
      <c r="B45" s="1371"/>
      <c r="C45" s="1372"/>
      <c r="D45" s="1376" t="s">
        <v>952</v>
      </c>
      <c r="E45" s="1377"/>
      <c r="F45" s="1377"/>
      <c r="G45" s="1377"/>
      <c r="H45" s="1377"/>
      <c r="I45" s="1377"/>
      <c r="J45" s="1377"/>
      <c r="K45" s="1378"/>
    </row>
    <row r="46" spans="1:11" ht="17.100000000000001" customHeight="1">
      <c r="A46" s="1370" t="s">
        <v>954</v>
      </c>
      <c r="B46" s="1371"/>
      <c r="C46" s="1372"/>
      <c r="D46" s="1373" t="s">
        <v>951</v>
      </c>
      <c r="E46" s="1374"/>
      <c r="F46" s="1374"/>
      <c r="G46" s="1374"/>
      <c r="H46" s="1374"/>
      <c r="I46" s="1374"/>
      <c r="J46" s="1374"/>
      <c r="K46" s="1375"/>
    </row>
    <row r="47" spans="1:11" ht="17.100000000000001" customHeight="1">
      <c r="A47" s="1370"/>
      <c r="B47" s="1371"/>
      <c r="C47" s="1372"/>
      <c r="D47" s="1376" t="s">
        <v>952</v>
      </c>
      <c r="E47" s="1377"/>
      <c r="F47" s="1377"/>
      <c r="G47" s="1377"/>
      <c r="H47" s="1377"/>
      <c r="I47" s="1377"/>
      <c r="J47" s="1377"/>
      <c r="K47" s="1378"/>
    </row>
    <row r="48" spans="1:11" ht="17.100000000000001" customHeight="1">
      <c r="A48" s="1370" t="s">
        <v>954</v>
      </c>
      <c r="B48" s="1371"/>
      <c r="C48" s="1372"/>
      <c r="D48" s="1373" t="s">
        <v>951</v>
      </c>
      <c r="E48" s="1374"/>
      <c r="F48" s="1374"/>
      <c r="G48" s="1374"/>
      <c r="H48" s="1374"/>
      <c r="I48" s="1374"/>
      <c r="J48" s="1374"/>
      <c r="K48" s="1375"/>
    </row>
    <row r="49" spans="1:11" ht="17.100000000000001" customHeight="1">
      <c r="A49" s="1370"/>
      <c r="B49" s="1371"/>
      <c r="C49" s="1372"/>
      <c r="D49" s="1376" t="s">
        <v>952</v>
      </c>
      <c r="E49" s="1377"/>
      <c r="F49" s="1377"/>
      <c r="G49" s="1377"/>
      <c r="H49" s="1377"/>
      <c r="I49" s="1377"/>
      <c r="J49" s="1377"/>
      <c r="K49" s="1378"/>
    </row>
    <row r="50" spans="1:11" ht="17.100000000000001" customHeight="1">
      <c r="A50" s="1370" t="s">
        <v>954</v>
      </c>
      <c r="B50" s="1371"/>
      <c r="C50" s="1372"/>
      <c r="D50" s="1373" t="s">
        <v>951</v>
      </c>
      <c r="E50" s="1374"/>
      <c r="F50" s="1374"/>
      <c r="G50" s="1374"/>
      <c r="H50" s="1374"/>
      <c r="I50" s="1374"/>
      <c r="J50" s="1374"/>
      <c r="K50" s="1375"/>
    </row>
    <row r="51" spans="1:11" ht="17.100000000000001" customHeight="1">
      <c r="A51" s="1370"/>
      <c r="B51" s="1371"/>
      <c r="C51" s="1372"/>
      <c r="D51" s="1376" t="s">
        <v>952</v>
      </c>
      <c r="E51" s="1377"/>
      <c r="F51" s="1377"/>
      <c r="G51" s="1377"/>
      <c r="H51" s="1377"/>
      <c r="I51" s="1377"/>
      <c r="J51" s="1377"/>
      <c r="K51" s="1378"/>
    </row>
    <row r="52" spans="1:11" ht="22.5" customHeight="1">
      <c r="A52" s="1370" t="s">
        <v>955</v>
      </c>
      <c r="B52" s="1371"/>
      <c r="C52" s="1372"/>
      <c r="D52" s="1370" t="s">
        <v>956</v>
      </c>
      <c r="E52" s="1371"/>
      <c r="F52" s="1371"/>
      <c r="G52" s="1371"/>
      <c r="H52" s="1371"/>
      <c r="I52" s="1371"/>
      <c r="J52" s="1371"/>
      <c r="K52" s="1372"/>
    </row>
  </sheetData>
  <sheetProtection formatCells="0" formatColumns="0" formatRows="0" insertColumns="0" insertRows="0" insertHyperlinks="0" deleteColumns="0" deleteRows="0" sort="0" autoFilter="0" pivotTables="0"/>
  <mergeCells count="26">
    <mergeCell ref="A1:K1"/>
    <mergeCell ref="C4:I4"/>
    <mergeCell ref="D6:H18"/>
    <mergeCell ref="D21:H33"/>
    <mergeCell ref="A39:C39"/>
    <mergeCell ref="D39:K39"/>
    <mergeCell ref="A40:C41"/>
    <mergeCell ref="D40:K40"/>
    <mergeCell ref="D41:K41"/>
    <mergeCell ref="A42:C43"/>
    <mergeCell ref="D42:K42"/>
    <mergeCell ref="D43:K43"/>
    <mergeCell ref="A44:C45"/>
    <mergeCell ref="D44:K44"/>
    <mergeCell ref="D45:K45"/>
    <mergeCell ref="A46:C47"/>
    <mergeCell ref="D46:K46"/>
    <mergeCell ref="D47:K47"/>
    <mergeCell ref="A52:C52"/>
    <mergeCell ref="D52:K52"/>
    <mergeCell ref="A48:C49"/>
    <mergeCell ref="D48:K48"/>
    <mergeCell ref="D49:K49"/>
    <mergeCell ref="A50:C51"/>
    <mergeCell ref="D50:K50"/>
    <mergeCell ref="D51:K51"/>
  </mergeCells>
  <phoneticPr fontId="56"/>
  <printOptions horizontalCentered="1" verticalCentered="1"/>
  <pageMargins left="0.39370078740157483" right="0.39370078740157483" top="0.39370078740157483" bottom="0.39370078740157483" header="0.51181102362204722" footer="0.51181102362204722"/>
  <pageSetup paperSize="9" orientation="portrait"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75AB5-DDA7-4177-BE01-AD3EA556652E}">
  <sheetPr>
    <tabColor theme="1"/>
  </sheetPr>
  <dimension ref="A1:S21"/>
  <sheetViews>
    <sheetView zoomScale="85" zoomScaleNormal="85" workbookViewId="0"/>
  </sheetViews>
  <sheetFormatPr defaultColWidth="8.875" defaultRowHeight="18.75"/>
  <cols>
    <col min="1" max="1" width="38.125" style="108" bestFit="1" customWidth="1"/>
    <col min="2" max="2" width="9.5" style="108" customWidth="1"/>
    <col min="3" max="3" width="20.625" style="108" customWidth="1"/>
    <col min="4" max="4" width="8.875" style="108" customWidth="1"/>
    <col min="5" max="5" width="17.5" style="108" bestFit="1" customWidth="1"/>
    <col min="6" max="6" width="16" style="108" bestFit="1" customWidth="1"/>
    <col min="7" max="7" width="20.625" style="108" customWidth="1"/>
    <col min="8" max="8" width="8.875" style="108" customWidth="1"/>
    <col min="9" max="9" width="13.875" style="108" bestFit="1" customWidth="1"/>
    <col min="10" max="10" width="9.625" style="108" bestFit="1" customWidth="1"/>
    <col min="11" max="11" width="20.625" style="108" customWidth="1"/>
    <col min="12" max="12" width="8.875" style="108" customWidth="1"/>
    <col min="13" max="13" width="26.5" style="108" bestFit="1" customWidth="1"/>
    <col min="14" max="14" width="8.875" style="108" bestFit="1" customWidth="1"/>
    <col min="15" max="15" width="20.625" style="108" customWidth="1"/>
    <col min="16" max="16" width="8.875" style="108" customWidth="1"/>
    <col min="17" max="17" width="28.625" style="108" bestFit="1" customWidth="1"/>
    <col min="18" max="18" width="15.875" style="108" bestFit="1" customWidth="1"/>
    <col min="19" max="19" width="20.625" style="108" customWidth="1"/>
    <col min="20" max="20" width="8.875" style="108" customWidth="1"/>
    <col min="21" max="16384" width="8.875" style="108"/>
  </cols>
  <sheetData>
    <row r="1" spans="1:19">
      <c r="A1" s="116" t="s">
        <v>511</v>
      </c>
      <c r="B1" s="117"/>
      <c r="C1" s="111"/>
      <c r="E1" s="116" t="s">
        <v>512</v>
      </c>
      <c r="F1" s="117"/>
      <c r="G1" s="111"/>
      <c r="I1" s="116" t="s">
        <v>513</v>
      </c>
      <c r="J1" s="117"/>
      <c r="K1" s="111"/>
      <c r="M1" s="116" t="s">
        <v>514</v>
      </c>
      <c r="N1" s="117"/>
      <c r="O1" s="111"/>
      <c r="Q1" s="116" t="s">
        <v>515</v>
      </c>
      <c r="R1" s="117"/>
      <c r="S1" s="111"/>
    </row>
    <row r="2" spans="1:19" customFormat="1">
      <c r="A2" s="116" t="s">
        <v>516</v>
      </c>
      <c r="B2" s="111"/>
      <c r="C2" s="124"/>
      <c r="E2" s="118" t="s">
        <v>517</v>
      </c>
      <c r="F2" s="111"/>
      <c r="G2" s="124"/>
      <c r="I2" s="119" t="s">
        <v>518</v>
      </c>
      <c r="J2" s="120" t="s">
        <v>519</v>
      </c>
      <c r="K2" s="124"/>
      <c r="M2" s="119" t="s">
        <v>520</v>
      </c>
      <c r="N2" s="120">
        <v>1</v>
      </c>
      <c r="O2" s="124"/>
      <c r="Q2" s="120" t="s">
        <v>521</v>
      </c>
      <c r="R2" s="120" t="s">
        <v>522</v>
      </c>
      <c r="S2" s="124"/>
    </row>
    <row r="3" spans="1:19">
      <c r="A3" s="116" t="s">
        <v>523</v>
      </c>
      <c r="B3" s="111"/>
      <c r="C3" s="124"/>
      <c r="E3" s="121"/>
      <c r="F3" s="120" t="s">
        <v>524</v>
      </c>
      <c r="G3" s="124"/>
      <c r="I3" s="122"/>
      <c r="J3" s="120" t="s">
        <v>525</v>
      </c>
      <c r="K3" s="124"/>
      <c r="M3" s="121"/>
      <c r="N3" s="120">
        <v>2</v>
      </c>
      <c r="O3" s="124"/>
      <c r="Q3" s="119" t="s">
        <v>526</v>
      </c>
      <c r="R3" s="120" t="s">
        <v>522</v>
      </c>
      <c r="S3" s="124"/>
    </row>
    <row r="4" spans="1:19">
      <c r="A4" s="116" t="s">
        <v>527</v>
      </c>
      <c r="B4" s="111"/>
      <c r="C4" s="124"/>
      <c r="E4" s="119" t="s">
        <v>528</v>
      </c>
      <c r="F4" s="120" t="s">
        <v>529</v>
      </c>
      <c r="G4" s="124"/>
      <c r="I4" s="121"/>
      <c r="J4" s="120" t="s">
        <v>518</v>
      </c>
      <c r="K4" s="124"/>
      <c r="Q4" s="121"/>
      <c r="R4" s="120" t="s">
        <v>530</v>
      </c>
      <c r="S4" s="124"/>
    </row>
    <row r="5" spans="1:19">
      <c r="A5" s="116" t="s">
        <v>531</v>
      </c>
      <c r="B5" s="111"/>
      <c r="C5" s="124"/>
      <c r="E5" s="122"/>
      <c r="F5" s="120" t="s">
        <v>532</v>
      </c>
      <c r="G5" s="124"/>
      <c r="I5" s="116" t="s">
        <v>533</v>
      </c>
      <c r="J5" s="111"/>
      <c r="K5" s="113"/>
      <c r="Q5" s="119" t="s">
        <v>534</v>
      </c>
      <c r="R5" s="120" t="s">
        <v>535</v>
      </c>
      <c r="S5" s="124"/>
    </row>
    <row r="6" spans="1:19">
      <c r="A6" s="116" t="s">
        <v>536</v>
      </c>
      <c r="B6" s="111"/>
      <c r="C6" s="124"/>
      <c r="E6" s="122"/>
      <c r="F6" s="120" t="s">
        <v>537</v>
      </c>
      <c r="G6" s="124"/>
      <c r="I6" s="119" t="s">
        <v>538</v>
      </c>
      <c r="J6" s="120" t="s">
        <v>539</v>
      </c>
      <c r="K6" s="113"/>
      <c r="Q6" s="121"/>
      <c r="R6" s="120" t="s">
        <v>522</v>
      </c>
      <c r="S6" s="124"/>
    </row>
    <row r="7" spans="1:19">
      <c r="A7" s="116" t="s">
        <v>540</v>
      </c>
      <c r="B7" s="111"/>
      <c r="C7" s="124"/>
      <c r="E7" s="122"/>
      <c r="F7" s="120" t="s">
        <v>541</v>
      </c>
      <c r="G7" s="124"/>
      <c r="I7" s="121"/>
      <c r="J7" s="120" t="s">
        <v>542</v>
      </c>
      <c r="K7" s="113"/>
      <c r="Q7" s="119" t="s">
        <v>543</v>
      </c>
      <c r="R7" s="120" t="s">
        <v>522</v>
      </c>
      <c r="S7" s="124"/>
    </row>
    <row r="8" spans="1:19">
      <c r="A8" s="116" t="s">
        <v>544</v>
      </c>
      <c r="B8" s="111"/>
      <c r="C8" s="124"/>
      <c r="E8" s="122"/>
      <c r="F8" s="120" t="s">
        <v>545</v>
      </c>
      <c r="G8" s="124"/>
      <c r="I8" s="116" t="s">
        <v>546</v>
      </c>
      <c r="J8" s="111"/>
      <c r="K8" s="124"/>
      <c r="Q8" s="122"/>
      <c r="R8" s="120" t="s">
        <v>547</v>
      </c>
      <c r="S8" s="124"/>
    </row>
    <row r="9" spans="1:19">
      <c r="A9" s="116" t="s">
        <v>548</v>
      </c>
      <c r="B9" s="111"/>
      <c r="C9" s="112"/>
      <c r="E9" s="121"/>
      <c r="F9" s="120" t="s">
        <v>549</v>
      </c>
      <c r="G9" s="124"/>
      <c r="I9" s="116" t="s">
        <v>550</v>
      </c>
      <c r="J9" s="111"/>
      <c r="K9" s="113"/>
      <c r="Q9" s="121"/>
      <c r="R9" s="120" t="s">
        <v>551</v>
      </c>
      <c r="S9" s="124"/>
    </row>
    <row r="10" spans="1:19">
      <c r="A10" s="116" t="s">
        <v>552</v>
      </c>
      <c r="B10" s="111"/>
      <c r="C10" s="113"/>
      <c r="E10" s="116" t="s">
        <v>522</v>
      </c>
      <c r="F10" s="111"/>
      <c r="G10" s="124"/>
    </row>
    <row r="11" spans="1:19">
      <c r="A11" s="116" t="s">
        <v>553</v>
      </c>
      <c r="B11" s="111"/>
      <c r="C11" s="124"/>
      <c r="E11" s="116" t="s">
        <v>554</v>
      </c>
      <c r="F11" s="111"/>
      <c r="G11" s="124"/>
    </row>
    <row r="12" spans="1:19">
      <c r="E12" s="116" t="s">
        <v>535</v>
      </c>
      <c r="F12" s="111"/>
      <c r="G12" s="124"/>
    </row>
    <row r="13" spans="1:19">
      <c r="E13" s="116" t="s">
        <v>555</v>
      </c>
      <c r="F13" s="111"/>
      <c r="G13" s="124"/>
    </row>
    <row r="14" spans="1:19">
      <c r="E14" s="119" t="s">
        <v>556</v>
      </c>
      <c r="F14" s="120" t="s">
        <v>557</v>
      </c>
      <c r="G14" s="113"/>
    </row>
    <row r="15" spans="1:19">
      <c r="E15" s="121"/>
      <c r="F15" s="120" t="s">
        <v>558</v>
      </c>
      <c r="G15" s="124"/>
    </row>
    <row r="16" spans="1:19">
      <c r="E16" s="120" t="s">
        <v>559</v>
      </c>
      <c r="F16" s="120" t="s">
        <v>560</v>
      </c>
      <c r="G16" s="113"/>
    </row>
    <row r="17" spans="5:7">
      <c r="E17" s="116" t="s">
        <v>561</v>
      </c>
      <c r="F17" s="111"/>
      <c r="G17" s="124"/>
    </row>
    <row r="18" spans="5:7">
      <c r="E18" s="116" t="s">
        <v>562</v>
      </c>
      <c r="F18" s="111"/>
      <c r="G18" s="124"/>
    </row>
    <row r="19" spans="5:7">
      <c r="E19" s="119" t="s">
        <v>563</v>
      </c>
      <c r="F19" s="120" t="s">
        <v>564</v>
      </c>
      <c r="G19" s="124"/>
    </row>
    <row r="20" spans="5:7">
      <c r="E20" s="122"/>
      <c r="F20" s="120" t="s">
        <v>565</v>
      </c>
      <c r="G20" s="124"/>
    </row>
    <row r="21" spans="5:7">
      <c r="E21" s="121"/>
      <c r="F21" s="120" t="s">
        <v>566</v>
      </c>
      <c r="G21" s="124"/>
    </row>
  </sheetData>
  <phoneticPr fontId="56"/>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B0C979"/>
  </sheetPr>
  <dimension ref="A1:EP88"/>
  <sheetViews>
    <sheetView zoomScale="85" zoomScaleNormal="85" workbookViewId="0">
      <selection sqref="A1:E12"/>
    </sheetView>
  </sheetViews>
  <sheetFormatPr defaultColWidth="1.875" defaultRowHeight="13.5"/>
  <cols>
    <col min="1" max="37" width="1.875" style="47" customWidth="1"/>
    <col min="38" max="53" width="2" style="47" customWidth="1"/>
    <col min="54" max="126" width="1.875" style="47" customWidth="1"/>
    <col min="127" max="127" width="7.625" style="47" customWidth="1"/>
    <col min="128" max="141" width="1.875" style="47" customWidth="1"/>
    <col min="142" max="142" width="1.875" style="12" customWidth="1"/>
    <col min="143" max="143" width="1.875" style="95" customWidth="1"/>
    <col min="144" max="144" width="1.875" style="47" customWidth="1"/>
    <col min="145" max="16384" width="1.875" style="47"/>
  </cols>
  <sheetData>
    <row r="1" spans="1:127" ht="6" customHeight="1">
      <c r="A1" s="344" t="s">
        <v>724</v>
      </c>
      <c r="B1" s="345"/>
      <c r="C1" s="345"/>
      <c r="D1" s="345"/>
      <c r="E1" s="345"/>
      <c r="F1" s="350" t="str">
        <f>IF(TRIM(deposit_type)="未供託","新規免許取得","")</f>
        <v/>
      </c>
      <c r="G1" s="350"/>
      <c r="H1" s="350"/>
      <c r="I1" s="350"/>
      <c r="J1" s="350"/>
      <c r="K1" s="350"/>
      <c r="L1" s="350"/>
      <c r="M1" s="350"/>
      <c r="N1" s="351"/>
      <c r="O1" s="332" t="s">
        <v>0</v>
      </c>
      <c r="P1" s="332"/>
      <c r="Q1" s="332"/>
      <c r="R1" s="332"/>
      <c r="S1" s="332"/>
      <c r="T1" s="356" t="str">
        <f>IF(TRIM(deposit_type)="他協会から移籍","他協会より加入","")</f>
        <v/>
      </c>
      <c r="U1" s="356"/>
      <c r="V1" s="356"/>
      <c r="W1" s="356"/>
      <c r="X1" s="356"/>
      <c r="Y1" s="356"/>
      <c r="Z1" s="356"/>
      <c r="AA1" s="356"/>
      <c r="AB1" s="357"/>
      <c r="AC1" s="332" t="s">
        <v>1</v>
      </c>
      <c r="AD1" s="332"/>
      <c r="AE1" s="332"/>
      <c r="AF1" s="332"/>
      <c r="AG1" s="332"/>
      <c r="AH1" s="360"/>
      <c r="AI1" s="360"/>
      <c r="AJ1" s="360"/>
      <c r="AK1" s="360"/>
      <c r="AL1" s="360"/>
      <c r="AM1" s="360"/>
      <c r="AN1" s="360"/>
      <c r="AO1" s="360"/>
      <c r="AP1" s="360"/>
      <c r="AQ1" s="360"/>
      <c r="AR1" s="360"/>
      <c r="AS1" s="360"/>
      <c r="AT1" s="360"/>
      <c r="AU1" s="360"/>
      <c r="AV1" s="360"/>
      <c r="AW1" s="360"/>
      <c r="AX1" s="360"/>
      <c r="AY1" s="360"/>
      <c r="AZ1" s="360"/>
      <c r="BA1" s="362"/>
      <c r="DU1" s="59"/>
    </row>
    <row r="2" spans="1:127" ht="6" customHeight="1">
      <c r="A2" s="346"/>
      <c r="B2" s="347"/>
      <c r="C2" s="347"/>
      <c r="D2" s="347"/>
      <c r="E2" s="347"/>
      <c r="F2" s="352"/>
      <c r="G2" s="352"/>
      <c r="H2" s="352"/>
      <c r="I2" s="352"/>
      <c r="J2" s="352"/>
      <c r="K2" s="352"/>
      <c r="L2" s="352"/>
      <c r="M2" s="352"/>
      <c r="N2" s="353"/>
      <c r="O2" s="333"/>
      <c r="P2" s="333"/>
      <c r="Q2" s="333"/>
      <c r="R2" s="333"/>
      <c r="S2" s="333"/>
      <c r="T2" s="358"/>
      <c r="U2" s="358"/>
      <c r="V2" s="358"/>
      <c r="W2" s="358"/>
      <c r="X2" s="358"/>
      <c r="Y2" s="358"/>
      <c r="Z2" s="358"/>
      <c r="AA2" s="358"/>
      <c r="AB2" s="359"/>
      <c r="AC2" s="333"/>
      <c r="AD2" s="333"/>
      <c r="AE2" s="333"/>
      <c r="AF2" s="333"/>
      <c r="AG2" s="333"/>
      <c r="AH2" s="361"/>
      <c r="AI2" s="361"/>
      <c r="AJ2" s="361"/>
      <c r="AK2" s="361"/>
      <c r="AL2" s="361"/>
      <c r="AM2" s="361"/>
      <c r="AN2" s="361"/>
      <c r="AO2" s="361"/>
      <c r="AP2" s="361"/>
      <c r="AQ2" s="361"/>
      <c r="AR2" s="361"/>
      <c r="AS2" s="361"/>
      <c r="AT2" s="361"/>
      <c r="AU2" s="361"/>
      <c r="AV2" s="361"/>
      <c r="AW2" s="361"/>
      <c r="AX2" s="361"/>
      <c r="AY2" s="361"/>
      <c r="AZ2" s="361"/>
      <c r="BA2" s="363"/>
      <c r="DU2" s="59"/>
    </row>
    <row r="3" spans="1:127" ht="6" customHeight="1">
      <c r="A3" s="346"/>
      <c r="B3" s="347"/>
      <c r="C3" s="347"/>
      <c r="D3" s="347"/>
      <c r="E3" s="347"/>
      <c r="F3" s="352"/>
      <c r="G3" s="352"/>
      <c r="H3" s="352"/>
      <c r="I3" s="352"/>
      <c r="J3" s="352"/>
      <c r="K3" s="352"/>
      <c r="L3" s="352"/>
      <c r="M3" s="352"/>
      <c r="N3" s="353"/>
      <c r="O3" s="333"/>
      <c r="P3" s="333"/>
      <c r="Q3" s="333"/>
      <c r="R3" s="333"/>
      <c r="S3" s="333"/>
      <c r="T3" s="358"/>
      <c r="U3" s="358"/>
      <c r="V3" s="358"/>
      <c r="W3" s="358"/>
      <c r="X3" s="358"/>
      <c r="Y3" s="358"/>
      <c r="Z3" s="358"/>
      <c r="AA3" s="358"/>
      <c r="AB3" s="359"/>
      <c r="AC3" s="333"/>
      <c r="AD3" s="333"/>
      <c r="AE3" s="333"/>
      <c r="AF3" s="333"/>
      <c r="AG3" s="333"/>
      <c r="AH3" s="361"/>
      <c r="AI3" s="361"/>
      <c r="AJ3" s="361"/>
      <c r="AK3" s="361"/>
      <c r="AL3" s="361"/>
      <c r="AM3" s="361"/>
      <c r="AN3" s="361"/>
      <c r="AO3" s="361"/>
      <c r="AP3" s="361"/>
      <c r="AQ3" s="361"/>
      <c r="AR3" s="361"/>
      <c r="AS3" s="361"/>
      <c r="AT3" s="361"/>
      <c r="AU3" s="361"/>
      <c r="AV3" s="361"/>
      <c r="AW3" s="361"/>
      <c r="AX3" s="361"/>
      <c r="AY3" s="361"/>
      <c r="AZ3" s="361"/>
      <c r="BA3" s="363"/>
      <c r="DU3" s="59"/>
    </row>
    <row r="4" spans="1:127" ht="6" customHeight="1">
      <c r="A4" s="346"/>
      <c r="B4" s="347"/>
      <c r="C4" s="347"/>
      <c r="D4" s="347"/>
      <c r="E4" s="347"/>
      <c r="F4" s="352"/>
      <c r="G4" s="352"/>
      <c r="H4" s="352"/>
      <c r="I4" s="352"/>
      <c r="J4" s="352"/>
      <c r="K4" s="352"/>
      <c r="L4" s="352"/>
      <c r="M4" s="352"/>
      <c r="N4" s="353"/>
      <c r="O4" s="333"/>
      <c r="P4" s="333"/>
      <c r="Q4" s="333"/>
      <c r="R4" s="333"/>
      <c r="S4" s="333"/>
      <c r="T4" s="358"/>
      <c r="U4" s="358"/>
      <c r="V4" s="358"/>
      <c r="W4" s="358"/>
      <c r="X4" s="358"/>
      <c r="Y4" s="358"/>
      <c r="Z4" s="358"/>
      <c r="AA4" s="358"/>
      <c r="AB4" s="359"/>
      <c r="AC4" s="333"/>
      <c r="AD4" s="333"/>
      <c r="AE4" s="333"/>
      <c r="AF4" s="333"/>
      <c r="AG4" s="333"/>
      <c r="AH4" s="361"/>
      <c r="AI4" s="361"/>
      <c r="AJ4" s="361"/>
      <c r="AK4" s="361"/>
      <c r="AL4" s="361"/>
      <c r="AM4" s="361"/>
      <c r="AN4" s="361"/>
      <c r="AO4" s="361"/>
      <c r="AP4" s="361"/>
      <c r="AQ4" s="361"/>
      <c r="AR4" s="361"/>
      <c r="AS4" s="361"/>
      <c r="AT4" s="361"/>
      <c r="AU4" s="361"/>
      <c r="AV4" s="361"/>
      <c r="AW4" s="361"/>
      <c r="AX4" s="361"/>
      <c r="AY4" s="361"/>
      <c r="AZ4" s="361"/>
      <c r="BA4" s="363"/>
      <c r="DU4" s="59"/>
    </row>
    <row r="5" spans="1:127" ht="6" customHeight="1">
      <c r="A5" s="346"/>
      <c r="B5" s="347"/>
      <c r="C5" s="347"/>
      <c r="D5" s="347"/>
      <c r="E5" s="347"/>
      <c r="F5" s="352"/>
      <c r="G5" s="352"/>
      <c r="H5" s="352"/>
      <c r="I5" s="352"/>
      <c r="J5" s="352"/>
      <c r="K5" s="352"/>
      <c r="L5" s="352"/>
      <c r="M5" s="352"/>
      <c r="N5" s="353"/>
      <c r="O5" s="333"/>
      <c r="P5" s="333"/>
      <c r="Q5" s="333"/>
      <c r="R5" s="333"/>
      <c r="S5" s="333"/>
      <c r="T5" s="358"/>
      <c r="U5" s="358"/>
      <c r="V5" s="358"/>
      <c r="W5" s="358"/>
      <c r="X5" s="358"/>
      <c r="Y5" s="358"/>
      <c r="Z5" s="358"/>
      <c r="AA5" s="358"/>
      <c r="AB5" s="359"/>
      <c r="AC5" s="333"/>
      <c r="AD5" s="333"/>
      <c r="AE5" s="333"/>
      <c r="AF5" s="333"/>
      <c r="AG5" s="333"/>
      <c r="AH5" s="361"/>
      <c r="AI5" s="361"/>
      <c r="AJ5" s="361"/>
      <c r="AK5" s="361"/>
      <c r="AL5" s="361"/>
      <c r="AM5" s="361"/>
      <c r="AN5" s="361"/>
      <c r="AO5" s="361"/>
      <c r="AP5" s="361"/>
      <c r="AQ5" s="361"/>
      <c r="AR5" s="361"/>
      <c r="AS5" s="361"/>
      <c r="AT5" s="361"/>
      <c r="AU5" s="361"/>
      <c r="AV5" s="361"/>
      <c r="AW5" s="361"/>
      <c r="AX5" s="361"/>
      <c r="AY5" s="361"/>
      <c r="AZ5" s="361"/>
      <c r="BA5" s="363"/>
      <c r="DU5" s="59"/>
    </row>
    <row r="6" spans="1:127" ht="6" customHeight="1">
      <c r="A6" s="346"/>
      <c r="B6" s="347"/>
      <c r="C6" s="347"/>
      <c r="D6" s="347"/>
      <c r="E6" s="347"/>
      <c r="F6" s="352"/>
      <c r="G6" s="352"/>
      <c r="H6" s="352"/>
      <c r="I6" s="352"/>
      <c r="J6" s="352"/>
      <c r="K6" s="352"/>
      <c r="L6" s="352"/>
      <c r="M6" s="352"/>
      <c r="N6" s="353"/>
      <c r="O6" s="333"/>
      <c r="P6" s="333"/>
      <c r="Q6" s="333"/>
      <c r="R6" s="333"/>
      <c r="S6" s="333"/>
      <c r="T6" s="358"/>
      <c r="U6" s="358"/>
      <c r="V6" s="358"/>
      <c r="W6" s="358"/>
      <c r="X6" s="358"/>
      <c r="Y6" s="358"/>
      <c r="Z6" s="358"/>
      <c r="AA6" s="358"/>
      <c r="AB6" s="359"/>
      <c r="AC6" s="333"/>
      <c r="AD6" s="333"/>
      <c r="AE6" s="333"/>
      <c r="AF6" s="333"/>
      <c r="AG6" s="333"/>
      <c r="AH6" s="361"/>
      <c r="AI6" s="361"/>
      <c r="AJ6" s="361"/>
      <c r="AK6" s="361"/>
      <c r="AL6" s="361"/>
      <c r="AM6" s="361"/>
      <c r="AN6" s="361"/>
      <c r="AO6" s="361"/>
      <c r="AP6" s="361"/>
      <c r="AQ6" s="361"/>
      <c r="AR6" s="361"/>
      <c r="AS6" s="361"/>
      <c r="AT6" s="361"/>
      <c r="AU6" s="361"/>
      <c r="AV6" s="361"/>
      <c r="AW6" s="361"/>
      <c r="AX6" s="361"/>
      <c r="AY6" s="361"/>
      <c r="AZ6" s="361"/>
      <c r="BA6" s="363"/>
      <c r="DU6" s="59"/>
    </row>
    <row r="7" spans="1:127" ht="6" customHeight="1">
      <c r="A7" s="346"/>
      <c r="B7" s="347"/>
      <c r="C7" s="347"/>
      <c r="D7" s="347"/>
      <c r="E7" s="347"/>
      <c r="F7" s="352"/>
      <c r="G7" s="352"/>
      <c r="H7" s="352"/>
      <c r="I7" s="352"/>
      <c r="J7" s="352"/>
      <c r="K7" s="352"/>
      <c r="L7" s="352"/>
      <c r="M7" s="352"/>
      <c r="N7" s="353"/>
      <c r="O7" s="333"/>
      <c r="P7" s="333"/>
      <c r="Q7" s="333"/>
      <c r="R7" s="333"/>
      <c r="S7" s="333"/>
      <c r="T7" s="358" t="str">
        <f>IF(TRIM(deposit_type)="自社供託","自社供託","")</f>
        <v/>
      </c>
      <c r="U7" s="358"/>
      <c r="V7" s="358"/>
      <c r="W7" s="358"/>
      <c r="X7" s="358"/>
      <c r="Y7" s="358"/>
      <c r="Z7" s="358"/>
      <c r="AA7" s="358"/>
      <c r="AB7" s="359"/>
      <c r="AC7" s="333"/>
      <c r="AD7" s="333"/>
      <c r="AE7" s="333"/>
      <c r="AF7" s="333"/>
      <c r="AG7" s="333"/>
      <c r="AH7" s="361"/>
      <c r="AI7" s="361"/>
      <c r="AJ7" s="361"/>
      <c r="AK7" s="361"/>
      <c r="AL7" s="361"/>
      <c r="AM7" s="361"/>
      <c r="AN7" s="361"/>
      <c r="AO7" s="361"/>
      <c r="AP7" s="361"/>
      <c r="AQ7" s="361"/>
      <c r="AR7" s="361"/>
      <c r="AS7" s="361"/>
      <c r="AT7" s="361"/>
      <c r="AU7" s="361"/>
      <c r="AV7" s="361"/>
      <c r="AW7" s="361"/>
      <c r="AX7" s="361"/>
      <c r="AY7" s="361"/>
      <c r="AZ7" s="361"/>
      <c r="BA7" s="363"/>
      <c r="DU7" s="59"/>
    </row>
    <row r="8" spans="1:127" ht="6" customHeight="1">
      <c r="A8" s="346"/>
      <c r="B8" s="347"/>
      <c r="C8" s="347"/>
      <c r="D8" s="347"/>
      <c r="E8" s="347"/>
      <c r="F8" s="352"/>
      <c r="G8" s="352"/>
      <c r="H8" s="352"/>
      <c r="I8" s="352"/>
      <c r="J8" s="352"/>
      <c r="K8" s="352"/>
      <c r="L8" s="352"/>
      <c r="M8" s="352"/>
      <c r="N8" s="353"/>
      <c r="O8" s="333"/>
      <c r="P8" s="333"/>
      <c r="Q8" s="333"/>
      <c r="R8" s="333"/>
      <c r="S8" s="333"/>
      <c r="T8" s="358"/>
      <c r="U8" s="358"/>
      <c r="V8" s="358"/>
      <c r="W8" s="358"/>
      <c r="X8" s="358"/>
      <c r="Y8" s="358"/>
      <c r="Z8" s="358"/>
      <c r="AA8" s="358"/>
      <c r="AB8" s="359"/>
      <c r="AC8" s="333"/>
      <c r="AD8" s="333"/>
      <c r="AE8" s="333"/>
      <c r="AF8" s="333"/>
      <c r="AG8" s="333"/>
      <c r="AH8" s="361"/>
      <c r="AI8" s="361"/>
      <c r="AJ8" s="361"/>
      <c r="AK8" s="361"/>
      <c r="AL8" s="361"/>
      <c r="AM8" s="361"/>
      <c r="AN8" s="361"/>
      <c r="AO8" s="361"/>
      <c r="AP8" s="361"/>
      <c r="AQ8" s="361"/>
      <c r="AR8" s="361"/>
      <c r="AS8" s="361"/>
      <c r="AT8" s="361"/>
      <c r="AU8" s="361"/>
      <c r="AV8" s="361"/>
      <c r="AW8" s="361"/>
      <c r="AX8" s="361"/>
      <c r="AY8" s="361"/>
      <c r="AZ8" s="361"/>
      <c r="BA8" s="363"/>
      <c r="DU8" s="59"/>
    </row>
    <row r="9" spans="1:127" ht="6" customHeight="1">
      <c r="A9" s="346"/>
      <c r="B9" s="347"/>
      <c r="C9" s="347"/>
      <c r="D9" s="347"/>
      <c r="E9" s="347"/>
      <c r="F9" s="352"/>
      <c r="G9" s="352"/>
      <c r="H9" s="352"/>
      <c r="I9" s="352"/>
      <c r="J9" s="352"/>
      <c r="K9" s="352"/>
      <c r="L9" s="352"/>
      <c r="M9" s="352"/>
      <c r="N9" s="353"/>
      <c r="O9" s="333"/>
      <c r="P9" s="333"/>
      <c r="Q9" s="333"/>
      <c r="R9" s="333"/>
      <c r="S9" s="333"/>
      <c r="T9" s="358"/>
      <c r="U9" s="358"/>
      <c r="V9" s="358"/>
      <c r="W9" s="358"/>
      <c r="X9" s="358"/>
      <c r="Y9" s="358"/>
      <c r="Z9" s="358"/>
      <c r="AA9" s="358"/>
      <c r="AB9" s="359"/>
      <c r="AC9" s="333"/>
      <c r="AD9" s="333"/>
      <c r="AE9" s="333"/>
      <c r="AF9" s="333"/>
      <c r="AG9" s="333"/>
      <c r="AH9" s="361"/>
      <c r="AI9" s="361"/>
      <c r="AJ9" s="361"/>
      <c r="AK9" s="361"/>
      <c r="AL9" s="361"/>
      <c r="AM9" s="361"/>
      <c r="AN9" s="361"/>
      <c r="AO9" s="361"/>
      <c r="AP9" s="361"/>
      <c r="AQ9" s="361"/>
      <c r="AR9" s="361"/>
      <c r="AS9" s="361"/>
      <c r="AT9" s="361"/>
      <c r="AU9" s="361"/>
      <c r="AV9" s="361"/>
      <c r="AW9" s="361"/>
      <c r="AX9" s="361"/>
      <c r="AY9" s="361"/>
      <c r="AZ9" s="361"/>
      <c r="BA9" s="363"/>
      <c r="DU9" s="59"/>
    </row>
    <row r="10" spans="1:127" ht="6" customHeight="1">
      <c r="A10" s="346"/>
      <c r="B10" s="347"/>
      <c r="C10" s="347"/>
      <c r="D10" s="347"/>
      <c r="E10" s="347"/>
      <c r="F10" s="352"/>
      <c r="G10" s="352"/>
      <c r="H10" s="352"/>
      <c r="I10" s="352"/>
      <c r="J10" s="352"/>
      <c r="K10" s="352"/>
      <c r="L10" s="352"/>
      <c r="M10" s="352"/>
      <c r="N10" s="353"/>
      <c r="O10" s="333"/>
      <c r="P10" s="333"/>
      <c r="Q10" s="333"/>
      <c r="R10" s="333"/>
      <c r="S10" s="333"/>
      <c r="T10" s="358"/>
      <c r="U10" s="358"/>
      <c r="V10" s="358"/>
      <c r="W10" s="358"/>
      <c r="X10" s="358"/>
      <c r="Y10" s="358"/>
      <c r="Z10" s="358"/>
      <c r="AA10" s="358"/>
      <c r="AB10" s="359"/>
      <c r="AC10" s="333"/>
      <c r="AD10" s="333"/>
      <c r="AE10" s="333"/>
      <c r="AF10" s="333"/>
      <c r="AG10" s="333"/>
      <c r="AH10" s="361"/>
      <c r="AI10" s="361"/>
      <c r="AJ10" s="361"/>
      <c r="AK10" s="361"/>
      <c r="AL10" s="361"/>
      <c r="AM10" s="361"/>
      <c r="AN10" s="361"/>
      <c r="AO10" s="361"/>
      <c r="AP10" s="361"/>
      <c r="AQ10" s="361"/>
      <c r="AR10" s="361"/>
      <c r="AS10" s="361"/>
      <c r="AT10" s="361"/>
      <c r="AU10" s="361"/>
      <c r="AV10" s="361"/>
      <c r="AW10" s="361"/>
      <c r="AX10" s="361"/>
      <c r="AY10" s="361"/>
      <c r="AZ10" s="361"/>
      <c r="BA10" s="363"/>
      <c r="DU10" s="59"/>
    </row>
    <row r="11" spans="1:127" ht="6" customHeight="1">
      <c r="A11" s="346"/>
      <c r="B11" s="347"/>
      <c r="C11" s="347"/>
      <c r="D11" s="347"/>
      <c r="E11" s="347"/>
      <c r="F11" s="352"/>
      <c r="G11" s="352"/>
      <c r="H11" s="352"/>
      <c r="I11" s="352"/>
      <c r="J11" s="352"/>
      <c r="K11" s="352"/>
      <c r="L11" s="352"/>
      <c r="M11" s="352"/>
      <c r="N11" s="353"/>
      <c r="O11" s="333"/>
      <c r="P11" s="333"/>
      <c r="Q11" s="333"/>
      <c r="R11" s="333"/>
      <c r="S11" s="333"/>
      <c r="T11" s="358"/>
      <c r="U11" s="358"/>
      <c r="V11" s="358"/>
      <c r="W11" s="358"/>
      <c r="X11" s="358"/>
      <c r="Y11" s="358"/>
      <c r="Z11" s="358"/>
      <c r="AA11" s="358"/>
      <c r="AB11" s="359"/>
      <c r="AC11" s="333"/>
      <c r="AD11" s="333"/>
      <c r="AE11" s="333"/>
      <c r="AF11" s="333"/>
      <c r="AG11" s="333"/>
      <c r="AH11" s="361"/>
      <c r="AI11" s="361"/>
      <c r="AJ11" s="361"/>
      <c r="AK11" s="361"/>
      <c r="AL11" s="361"/>
      <c r="AM11" s="361"/>
      <c r="AN11" s="361"/>
      <c r="AO11" s="361"/>
      <c r="AP11" s="361"/>
      <c r="AQ11" s="361"/>
      <c r="AR11" s="361"/>
      <c r="AS11" s="361"/>
      <c r="AT11" s="361"/>
      <c r="AU11" s="361"/>
      <c r="AV11" s="361"/>
      <c r="AW11" s="361"/>
      <c r="AX11" s="361"/>
      <c r="AY11" s="361"/>
      <c r="AZ11" s="361"/>
      <c r="BA11" s="363"/>
      <c r="DU11" s="59"/>
    </row>
    <row r="12" spans="1:127" ht="6" customHeight="1">
      <c r="A12" s="348"/>
      <c r="B12" s="349"/>
      <c r="C12" s="349"/>
      <c r="D12" s="349"/>
      <c r="E12" s="349"/>
      <c r="F12" s="354"/>
      <c r="G12" s="354"/>
      <c r="H12" s="354"/>
      <c r="I12" s="354"/>
      <c r="J12" s="354"/>
      <c r="K12" s="354"/>
      <c r="L12" s="354"/>
      <c r="M12" s="354"/>
      <c r="N12" s="355"/>
      <c r="O12" s="334"/>
      <c r="P12" s="334"/>
      <c r="Q12" s="334"/>
      <c r="R12" s="334"/>
      <c r="S12" s="334"/>
      <c r="T12" s="364"/>
      <c r="U12" s="364"/>
      <c r="V12" s="364"/>
      <c r="W12" s="364"/>
      <c r="X12" s="364"/>
      <c r="Y12" s="364"/>
      <c r="Z12" s="364"/>
      <c r="AA12" s="364"/>
      <c r="AB12" s="365"/>
      <c r="AC12" s="334"/>
      <c r="AD12" s="334"/>
      <c r="AE12" s="334"/>
      <c r="AF12" s="334"/>
      <c r="AG12" s="334"/>
      <c r="AH12" s="366"/>
      <c r="AI12" s="366"/>
      <c r="AJ12" s="366"/>
      <c r="AK12" s="366"/>
      <c r="AL12" s="366"/>
      <c r="AM12" s="366"/>
      <c r="AN12" s="366"/>
      <c r="AO12" s="366"/>
      <c r="AP12" s="366"/>
      <c r="AQ12" s="366"/>
      <c r="AR12" s="366"/>
      <c r="AS12" s="366"/>
      <c r="AT12" s="366"/>
      <c r="AU12" s="366"/>
      <c r="AV12" s="366"/>
      <c r="AW12" s="366"/>
      <c r="AX12" s="366"/>
      <c r="AY12" s="366"/>
      <c r="AZ12" s="366"/>
      <c r="BA12" s="367"/>
      <c r="DU12" s="59"/>
    </row>
    <row r="13" spans="1:127" ht="11.25" customHeight="1">
      <c r="A13" s="314" t="s">
        <v>2</v>
      </c>
      <c r="B13" s="315"/>
      <c r="C13" s="315"/>
      <c r="D13" s="315"/>
      <c r="E13" s="315"/>
      <c r="F13" s="315"/>
      <c r="G13" s="315"/>
      <c r="H13" s="316"/>
      <c r="I13" s="314" t="s">
        <v>3</v>
      </c>
      <c r="J13" s="317"/>
      <c r="K13" s="317"/>
      <c r="L13" s="317"/>
      <c r="M13" s="317"/>
      <c r="N13" s="317"/>
      <c r="O13" s="317"/>
      <c r="P13" s="317"/>
      <c r="Q13" s="317"/>
      <c r="R13" s="317"/>
      <c r="S13" s="317"/>
      <c r="T13" s="318"/>
      <c r="U13" s="314" t="s">
        <v>4</v>
      </c>
      <c r="V13" s="317"/>
      <c r="W13" s="317"/>
      <c r="X13" s="317"/>
      <c r="Y13" s="317"/>
      <c r="Z13" s="317"/>
      <c r="AA13" s="317"/>
      <c r="AB13" s="317"/>
      <c r="AC13" s="317"/>
      <c r="AD13" s="317"/>
      <c r="AE13" s="317"/>
      <c r="AF13" s="318"/>
      <c r="AG13" s="314" t="s">
        <v>5</v>
      </c>
      <c r="AH13" s="317"/>
      <c r="AI13" s="317"/>
      <c r="AJ13" s="317"/>
      <c r="AK13" s="317"/>
      <c r="AL13" s="317"/>
      <c r="AM13" s="317"/>
      <c r="AN13" s="317"/>
      <c r="AO13" s="317"/>
      <c r="AP13" s="317"/>
      <c r="AQ13" s="317"/>
      <c r="AR13" s="317"/>
      <c r="AS13" s="317"/>
      <c r="AT13" s="317"/>
      <c r="AU13" s="317"/>
      <c r="AV13" s="317"/>
      <c r="AW13" s="318"/>
      <c r="AX13" s="314" t="s">
        <v>6</v>
      </c>
      <c r="AY13" s="317"/>
      <c r="AZ13" s="317"/>
      <c r="BA13" s="318"/>
      <c r="DV13" s="50"/>
      <c r="DW13" s="48"/>
    </row>
    <row r="14" spans="1:127" ht="9" customHeight="1">
      <c r="A14" s="319" t="s">
        <v>1023</v>
      </c>
      <c r="B14" s="320"/>
      <c r="C14" s="320"/>
      <c r="D14" s="320"/>
      <c r="E14" s="320"/>
      <c r="F14" s="320"/>
      <c r="G14" s="320"/>
      <c r="H14" s="321"/>
      <c r="I14" s="328" t="s">
        <v>7</v>
      </c>
      <c r="J14" s="329"/>
      <c r="K14" s="329"/>
      <c r="L14" s="332"/>
      <c r="M14" s="332"/>
      <c r="N14" s="331" t="s">
        <v>8</v>
      </c>
      <c r="O14" s="333"/>
      <c r="P14" s="333"/>
      <c r="Q14" s="329" t="s">
        <v>9</v>
      </c>
      <c r="R14" s="333"/>
      <c r="S14" s="333"/>
      <c r="T14" s="331" t="s">
        <v>10</v>
      </c>
      <c r="U14" s="328" t="s">
        <v>7</v>
      </c>
      <c r="V14" s="329"/>
      <c r="W14" s="329"/>
      <c r="X14" s="332"/>
      <c r="Y14" s="332"/>
      <c r="Z14" s="331" t="s">
        <v>8</v>
      </c>
      <c r="AA14" s="332"/>
      <c r="AB14" s="332"/>
      <c r="AC14" s="331" t="s">
        <v>9</v>
      </c>
      <c r="AD14" s="333"/>
      <c r="AE14" s="333"/>
      <c r="AF14" s="331" t="s">
        <v>10</v>
      </c>
      <c r="AG14" s="335"/>
      <c r="AH14" s="336"/>
      <c r="AI14" s="336"/>
      <c r="AJ14" s="336"/>
      <c r="AK14" s="336"/>
      <c r="AL14" s="336"/>
      <c r="AM14" s="336"/>
      <c r="AN14" s="336"/>
      <c r="AO14" s="336"/>
      <c r="AP14" s="336"/>
      <c r="AQ14" s="336"/>
      <c r="AR14" s="336"/>
      <c r="AS14" s="336"/>
      <c r="AT14" s="336"/>
      <c r="AU14" s="336"/>
      <c r="AV14" s="336"/>
      <c r="AW14" s="337"/>
      <c r="AX14" s="338"/>
      <c r="AY14" s="339"/>
      <c r="AZ14" s="339"/>
      <c r="BA14" s="340"/>
      <c r="BK14" s="192"/>
      <c r="DV14" s="50"/>
      <c r="DW14" s="48"/>
    </row>
    <row r="15" spans="1:127" ht="9" customHeight="1">
      <c r="A15" s="322"/>
      <c r="B15" s="323"/>
      <c r="C15" s="323"/>
      <c r="D15" s="323"/>
      <c r="E15" s="323"/>
      <c r="F15" s="323"/>
      <c r="G15" s="323"/>
      <c r="H15" s="324"/>
      <c r="I15" s="330"/>
      <c r="J15" s="331"/>
      <c r="K15" s="331"/>
      <c r="L15" s="333"/>
      <c r="M15" s="333"/>
      <c r="N15" s="331"/>
      <c r="O15" s="333"/>
      <c r="P15" s="333"/>
      <c r="Q15" s="331"/>
      <c r="R15" s="333"/>
      <c r="S15" s="333"/>
      <c r="T15" s="331"/>
      <c r="U15" s="330"/>
      <c r="V15" s="331"/>
      <c r="W15" s="331"/>
      <c r="X15" s="333"/>
      <c r="Y15" s="333"/>
      <c r="Z15" s="331"/>
      <c r="AA15" s="333"/>
      <c r="AB15" s="333"/>
      <c r="AC15" s="331"/>
      <c r="AD15" s="333"/>
      <c r="AE15" s="333"/>
      <c r="AF15" s="331"/>
      <c r="AG15" s="338"/>
      <c r="AH15" s="339"/>
      <c r="AI15" s="339"/>
      <c r="AJ15" s="339"/>
      <c r="AK15" s="339"/>
      <c r="AL15" s="339"/>
      <c r="AM15" s="339"/>
      <c r="AN15" s="339"/>
      <c r="AO15" s="339"/>
      <c r="AP15" s="339"/>
      <c r="AQ15" s="339"/>
      <c r="AR15" s="339"/>
      <c r="AS15" s="339"/>
      <c r="AT15" s="339"/>
      <c r="AU15" s="339"/>
      <c r="AV15" s="339"/>
      <c r="AW15" s="340"/>
      <c r="AX15" s="338"/>
      <c r="AY15" s="339"/>
      <c r="AZ15" s="339"/>
      <c r="BA15" s="340"/>
      <c r="DV15" s="48"/>
      <c r="DW15" s="48"/>
    </row>
    <row r="16" spans="1:127" ht="9" customHeight="1">
      <c r="A16" s="325"/>
      <c r="B16" s="326"/>
      <c r="C16" s="326"/>
      <c r="D16" s="326"/>
      <c r="E16" s="326"/>
      <c r="F16" s="326"/>
      <c r="G16" s="326"/>
      <c r="H16" s="327"/>
      <c r="I16" s="314"/>
      <c r="J16" s="317"/>
      <c r="K16" s="317"/>
      <c r="L16" s="334"/>
      <c r="M16" s="334"/>
      <c r="N16" s="317"/>
      <c r="O16" s="334"/>
      <c r="P16" s="334"/>
      <c r="Q16" s="317"/>
      <c r="R16" s="334"/>
      <c r="S16" s="334"/>
      <c r="T16" s="317"/>
      <c r="U16" s="314"/>
      <c r="V16" s="317"/>
      <c r="W16" s="317"/>
      <c r="X16" s="334"/>
      <c r="Y16" s="334"/>
      <c r="Z16" s="317"/>
      <c r="AA16" s="334"/>
      <c r="AB16" s="334"/>
      <c r="AC16" s="317"/>
      <c r="AD16" s="334"/>
      <c r="AE16" s="334"/>
      <c r="AF16" s="317"/>
      <c r="AG16" s="341"/>
      <c r="AH16" s="342"/>
      <c r="AI16" s="342"/>
      <c r="AJ16" s="342"/>
      <c r="AK16" s="342"/>
      <c r="AL16" s="342"/>
      <c r="AM16" s="342"/>
      <c r="AN16" s="342"/>
      <c r="AO16" s="342"/>
      <c r="AP16" s="342"/>
      <c r="AQ16" s="342"/>
      <c r="AR16" s="342"/>
      <c r="AS16" s="342"/>
      <c r="AT16" s="342"/>
      <c r="AU16" s="342"/>
      <c r="AV16" s="342"/>
      <c r="AW16" s="343"/>
      <c r="AX16" s="341"/>
      <c r="AY16" s="342"/>
      <c r="AZ16" s="342"/>
      <c r="BA16" s="343"/>
      <c r="DV16" s="48"/>
      <c r="DW16" s="48"/>
    </row>
    <row r="17" spans="1:146" ht="11.25" customHeight="1">
      <c r="A17" s="368"/>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DV17" s="48"/>
      <c r="DW17" s="48"/>
    </row>
    <row r="18" spans="1:146" ht="11.25" customHeight="1">
      <c r="A18" s="369" t="s">
        <v>11</v>
      </c>
      <c r="B18" s="333"/>
      <c r="C18" s="333"/>
      <c r="D18" s="333"/>
      <c r="E18" s="333"/>
      <c r="F18" s="333"/>
      <c r="G18" s="333"/>
      <c r="H18" s="333"/>
      <c r="I18" s="333"/>
      <c r="J18" s="333"/>
      <c r="K18" s="333"/>
      <c r="L18" s="333"/>
      <c r="M18" s="333"/>
      <c r="N18" s="333"/>
      <c r="O18" s="333"/>
      <c r="P18" s="333"/>
      <c r="Q18" s="333"/>
      <c r="R18" s="333"/>
      <c r="S18" s="333"/>
      <c r="T18" s="333"/>
      <c r="U18" s="333"/>
      <c r="V18" s="333"/>
      <c r="W18" s="333"/>
      <c r="X18" s="333"/>
      <c r="Y18" s="333"/>
      <c r="Z18" s="333"/>
      <c r="AA18" s="333"/>
      <c r="AB18" s="333"/>
      <c r="AC18" s="333"/>
      <c r="AD18" s="333"/>
      <c r="AE18" s="333"/>
      <c r="AF18" s="333"/>
      <c r="AG18" s="333"/>
      <c r="AH18" s="333"/>
      <c r="AI18" s="333"/>
      <c r="AJ18" s="333"/>
      <c r="AK18" s="333"/>
      <c r="AL18" s="333"/>
      <c r="AM18" s="333"/>
      <c r="AN18" s="333"/>
      <c r="AO18" s="333"/>
      <c r="AP18" s="333"/>
      <c r="AQ18" s="333"/>
      <c r="AR18" s="333"/>
      <c r="AS18" s="333"/>
      <c r="AT18" s="333"/>
      <c r="AU18" s="333"/>
      <c r="AV18" s="333"/>
      <c r="AW18" s="333"/>
      <c r="AX18" s="333"/>
      <c r="AY18" s="333"/>
      <c r="AZ18" s="333"/>
      <c r="BA18" s="333"/>
    </row>
    <row r="19" spans="1:146" ht="11.25" customHeight="1">
      <c r="A19" s="333"/>
      <c r="B19" s="333"/>
      <c r="C19" s="333"/>
      <c r="D19" s="333"/>
      <c r="E19" s="333"/>
      <c r="F19" s="333"/>
      <c r="G19" s="333"/>
      <c r="H19" s="333"/>
      <c r="I19" s="333"/>
      <c r="J19" s="333"/>
      <c r="K19" s="333"/>
      <c r="L19" s="333"/>
      <c r="M19" s="333"/>
      <c r="N19" s="333"/>
      <c r="O19" s="333"/>
      <c r="P19" s="333"/>
      <c r="Q19" s="333"/>
      <c r="R19" s="333"/>
      <c r="S19" s="333"/>
      <c r="T19" s="333"/>
      <c r="U19" s="333"/>
      <c r="V19" s="333"/>
      <c r="W19" s="333"/>
      <c r="X19" s="333"/>
      <c r="Y19" s="333"/>
      <c r="Z19" s="333"/>
      <c r="AA19" s="333"/>
      <c r="AB19" s="333"/>
      <c r="AC19" s="333"/>
      <c r="AD19" s="333"/>
      <c r="AE19" s="333"/>
      <c r="AF19" s="333"/>
      <c r="AG19" s="333"/>
      <c r="AH19" s="333"/>
      <c r="AI19" s="333"/>
      <c r="AJ19" s="333"/>
      <c r="AK19" s="333"/>
      <c r="AL19" s="333"/>
      <c r="AM19" s="333"/>
      <c r="AN19" s="333"/>
      <c r="AO19" s="333"/>
      <c r="AP19" s="333"/>
      <c r="AQ19" s="333"/>
      <c r="AR19" s="333"/>
      <c r="AS19" s="333"/>
      <c r="AT19" s="333"/>
      <c r="AU19" s="333"/>
      <c r="AV19" s="333"/>
      <c r="AW19" s="333"/>
      <c r="AX19" s="333"/>
      <c r="AY19" s="333"/>
      <c r="AZ19" s="333"/>
      <c r="BA19" s="333"/>
    </row>
    <row r="20" spans="1:146" ht="11.25" customHeight="1">
      <c r="A20" s="333"/>
      <c r="B20" s="333"/>
      <c r="C20" s="333"/>
      <c r="D20" s="333"/>
      <c r="E20" s="333"/>
      <c r="F20" s="333"/>
      <c r="G20" s="333"/>
      <c r="H20" s="333"/>
      <c r="I20" s="333"/>
      <c r="J20" s="333"/>
      <c r="K20" s="333"/>
      <c r="L20" s="333"/>
      <c r="M20" s="333"/>
      <c r="N20" s="333"/>
      <c r="O20" s="333"/>
      <c r="P20" s="333"/>
      <c r="Q20" s="333"/>
      <c r="R20" s="333"/>
      <c r="S20" s="333"/>
      <c r="T20" s="333"/>
      <c r="U20" s="333"/>
      <c r="V20" s="333"/>
      <c r="W20" s="333"/>
      <c r="X20" s="333"/>
      <c r="Y20" s="333"/>
      <c r="Z20" s="333"/>
      <c r="AA20" s="333"/>
      <c r="AB20" s="333"/>
      <c r="AC20" s="333"/>
      <c r="AD20" s="333"/>
      <c r="AE20" s="333"/>
      <c r="AF20" s="333"/>
      <c r="AG20" s="333"/>
      <c r="AH20" s="333"/>
      <c r="AI20" s="333"/>
      <c r="AJ20" s="333"/>
      <c r="AK20" s="333"/>
      <c r="AL20" s="333"/>
      <c r="AM20" s="333"/>
      <c r="AN20" s="333"/>
      <c r="AO20" s="333"/>
      <c r="AP20" s="333"/>
      <c r="AQ20" s="333"/>
      <c r="AR20" s="333"/>
      <c r="AS20" s="333"/>
      <c r="AT20" s="333"/>
      <c r="AU20" s="333"/>
      <c r="AV20" s="333"/>
      <c r="AW20" s="333"/>
      <c r="AX20" s="333"/>
      <c r="AY20" s="333"/>
      <c r="AZ20" s="333"/>
      <c r="BA20" s="333"/>
    </row>
    <row r="21" spans="1:146" ht="9" customHeight="1">
      <c r="A21" s="370" t="s">
        <v>12</v>
      </c>
      <c r="B21" s="370"/>
      <c r="C21" s="370"/>
      <c r="D21" s="370"/>
      <c r="E21" s="370"/>
      <c r="F21" s="370"/>
      <c r="G21" s="371" t="s">
        <v>13</v>
      </c>
      <c r="H21" s="371"/>
      <c r="I21" s="371"/>
      <c r="J21" s="371"/>
      <c r="K21" s="371"/>
      <c r="L21" s="371"/>
      <c r="M21" s="371"/>
      <c r="N21" s="371"/>
      <c r="O21" s="371"/>
      <c r="P21" s="371"/>
      <c r="Q21" s="333" t="s">
        <v>14</v>
      </c>
      <c r="R21" s="333"/>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2"/>
      <c r="AU21" s="372"/>
      <c r="AV21" s="372"/>
      <c r="AW21" s="372"/>
      <c r="AX21" s="372"/>
      <c r="AY21" s="372"/>
      <c r="AZ21" s="372"/>
      <c r="BA21" s="372"/>
    </row>
    <row r="22" spans="1:146" ht="9" customHeight="1">
      <c r="A22" s="370"/>
      <c r="B22" s="370"/>
      <c r="C22" s="370"/>
      <c r="D22" s="370"/>
      <c r="E22" s="370"/>
      <c r="F22" s="370"/>
      <c r="G22" s="371"/>
      <c r="H22" s="371"/>
      <c r="I22" s="371"/>
      <c r="J22" s="371"/>
      <c r="K22" s="371"/>
      <c r="L22" s="371"/>
      <c r="M22" s="371"/>
      <c r="N22" s="371"/>
      <c r="O22" s="371"/>
      <c r="P22" s="371"/>
      <c r="Q22" s="333"/>
      <c r="R22" s="333"/>
      <c r="S22" s="372"/>
      <c r="T22" s="372"/>
      <c r="U22" s="372"/>
      <c r="V22" s="372"/>
      <c r="W22" s="372"/>
      <c r="X22" s="372"/>
      <c r="Y22" s="372"/>
      <c r="Z22" s="372"/>
      <c r="AA22" s="372"/>
      <c r="AB22" s="372"/>
      <c r="AC22" s="372"/>
      <c r="AD22" s="372"/>
      <c r="AE22" s="372"/>
      <c r="AF22" s="372"/>
      <c r="AG22" s="372"/>
      <c r="AH22" s="372"/>
      <c r="AI22" s="372"/>
      <c r="AJ22" s="372"/>
      <c r="AK22" s="372"/>
      <c r="AL22" s="372"/>
      <c r="AM22" s="372"/>
      <c r="AN22" s="372"/>
      <c r="AO22" s="372"/>
      <c r="AP22" s="372"/>
      <c r="AQ22" s="372"/>
      <c r="AR22" s="372"/>
      <c r="AS22" s="372"/>
      <c r="AT22" s="372"/>
      <c r="AU22" s="372"/>
      <c r="AV22" s="372"/>
      <c r="AW22" s="372"/>
      <c r="AX22" s="372"/>
      <c r="AY22" s="372"/>
      <c r="AZ22" s="372"/>
      <c r="BA22" s="372"/>
    </row>
    <row r="23" spans="1:146" ht="9" customHeight="1">
      <c r="A23" s="373" t="s">
        <v>15</v>
      </c>
      <c r="B23" s="373"/>
      <c r="C23" s="373"/>
      <c r="D23" s="373"/>
      <c r="E23" s="373"/>
      <c r="F23" s="373"/>
      <c r="G23" s="374" t="s">
        <v>16</v>
      </c>
      <c r="H23" s="374"/>
      <c r="I23" s="374"/>
      <c r="J23" s="374"/>
      <c r="K23" s="374"/>
      <c r="L23" s="374"/>
      <c r="M23" s="374"/>
      <c r="N23" s="374"/>
      <c r="O23" s="374"/>
      <c r="P23" s="374"/>
      <c r="Q23" s="333"/>
      <c r="R23" s="333"/>
      <c r="S23" s="372"/>
      <c r="T23" s="372"/>
      <c r="U23" s="372"/>
      <c r="V23" s="372"/>
      <c r="W23" s="372"/>
      <c r="X23" s="372"/>
      <c r="Y23" s="372"/>
      <c r="Z23" s="372"/>
      <c r="AA23" s="372"/>
      <c r="AB23" s="372"/>
      <c r="AC23" s="372"/>
      <c r="AD23" s="372"/>
      <c r="AE23" s="372"/>
      <c r="AF23" s="372"/>
      <c r="AG23" s="372"/>
      <c r="AH23" s="372"/>
      <c r="AI23" s="372"/>
      <c r="AJ23" s="372"/>
      <c r="AK23" s="372"/>
      <c r="AL23" s="372"/>
      <c r="AM23" s="372"/>
      <c r="AN23" s="372"/>
      <c r="AO23" s="372"/>
      <c r="AP23" s="372"/>
      <c r="AQ23" s="372"/>
      <c r="AR23" s="372"/>
      <c r="AS23" s="372"/>
      <c r="AT23" s="372"/>
      <c r="AU23" s="372"/>
      <c r="AV23" s="372"/>
      <c r="AW23" s="372"/>
      <c r="AX23" s="372"/>
      <c r="AY23" s="372"/>
      <c r="AZ23" s="372"/>
      <c r="BA23" s="372"/>
    </row>
    <row r="24" spans="1:146" ht="9" customHeight="1" thickBot="1">
      <c r="A24" s="373"/>
      <c r="B24" s="373"/>
      <c r="C24" s="373"/>
      <c r="D24" s="373"/>
      <c r="E24" s="373"/>
      <c r="F24" s="373"/>
      <c r="G24" s="374"/>
      <c r="H24" s="374"/>
      <c r="I24" s="374"/>
      <c r="J24" s="374"/>
      <c r="K24" s="374"/>
      <c r="L24" s="374"/>
      <c r="M24" s="374"/>
      <c r="N24" s="374"/>
      <c r="O24" s="374"/>
      <c r="P24" s="374"/>
      <c r="Q24" s="333"/>
      <c r="R24" s="333"/>
      <c r="S24" s="372"/>
      <c r="T24" s="372"/>
      <c r="U24" s="372"/>
      <c r="V24" s="372"/>
      <c r="W24" s="372"/>
      <c r="X24" s="372"/>
      <c r="Y24" s="372"/>
      <c r="Z24" s="372"/>
      <c r="AA24" s="372"/>
      <c r="AB24" s="372"/>
      <c r="AC24" s="372"/>
      <c r="AD24" s="372"/>
      <c r="AE24" s="372"/>
      <c r="AF24" s="372"/>
      <c r="AG24" s="372"/>
      <c r="AH24" s="372"/>
      <c r="AI24" s="372"/>
      <c r="AJ24" s="372"/>
      <c r="AK24" s="372"/>
      <c r="AL24" s="372"/>
      <c r="AM24" s="372"/>
      <c r="AN24" s="372"/>
      <c r="AO24" s="372"/>
      <c r="AP24" s="372"/>
      <c r="AQ24" s="372"/>
      <c r="AR24" s="372"/>
      <c r="AS24" s="372"/>
      <c r="AT24" s="372"/>
      <c r="AU24" s="372"/>
      <c r="AV24" s="372"/>
      <c r="AW24" s="372"/>
      <c r="AX24" s="372"/>
      <c r="AY24" s="372"/>
      <c r="AZ24" s="372"/>
      <c r="BA24" s="372"/>
    </row>
    <row r="25" spans="1:146" ht="10.5" customHeight="1">
      <c r="A25" s="375" t="s">
        <v>17</v>
      </c>
      <c r="B25" s="375"/>
      <c r="C25" s="375"/>
      <c r="D25" s="375"/>
      <c r="E25" s="375"/>
      <c r="F25" s="375"/>
      <c r="G25" s="375"/>
      <c r="H25" s="375"/>
      <c r="I25" s="375"/>
      <c r="J25" s="375"/>
      <c r="K25" s="375"/>
      <c r="L25" s="375"/>
      <c r="M25" s="375"/>
      <c r="N25" s="375"/>
      <c r="O25" s="375"/>
      <c r="P25" s="375"/>
      <c r="Q25" s="375"/>
      <c r="R25" s="375"/>
      <c r="S25" s="375"/>
      <c r="T25" s="375"/>
      <c r="U25" s="375"/>
      <c r="V25" s="375"/>
      <c r="W25" s="375"/>
      <c r="X25" s="375"/>
      <c r="Y25" s="375"/>
      <c r="Z25" s="375"/>
      <c r="AA25" s="375"/>
      <c r="AB25" s="375"/>
      <c r="AC25" s="375"/>
      <c r="AD25" s="375"/>
      <c r="AE25" s="375"/>
      <c r="AF25" s="375"/>
      <c r="AG25" s="375"/>
      <c r="AH25" s="375"/>
      <c r="AI25" s="375"/>
      <c r="AJ25" s="376"/>
      <c r="AK25" s="379" t="s">
        <v>18</v>
      </c>
      <c r="AL25" s="380"/>
      <c r="AM25" s="381"/>
      <c r="AN25" s="385" t="s">
        <v>19</v>
      </c>
      <c r="AO25" s="380"/>
      <c r="AP25" s="387" t="str">
        <f>IF(TRIM(input_date)="","",TEXT(input_date,"e"))</f>
        <v/>
      </c>
      <c r="AQ25" s="387"/>
      <c r="AR25" s="380" t="s">
        <v>20</v>
      </c>
      <c r="AS25" s="380"/>
      <c r="AT25" s="389" t="str">
        <f>IF(TRIM(input_date)="","",MONTH(input_date))</f>
        <v/>
      </c>
      <c r="AU25" s="389"/>
      <c r="AV25" s="380" t="s">
        <v>21</v>
      </c>
      <c r="AW25" s="380"/>
      <c r="AX25" s="389" t="str">
        <f>IF(TRIM(input_date)="","",DAY(input_date))</f>
        <v/>
      </c>
      <c r="AY25" s="389"/>
      <c r="AZ25" s="380" t="s">
        <v>22</v>
      </c>
      <c r="BA25" s="391"/>
    </row>
    <row r="26" spans="1:146" ht="10.5" customHeight="1" thickBot="1">
      <c r="A26" s="377"/>
      <c r="B26" s="377"/>
      <c r="C26" s="377"/>
      <c r="D26" s="377"/>
      <c r="E26" s="377"/>
      <c r="F26" s="377"/>
      <c r="G26" s="377"/>
      <c r="H26" s="377"/>
      <c r="I26" s="377"/>
      <c r="J26" s="377"/>
      <c r="K26" s="377"/>
      <c r="L26" s="377"/>
      <c r="M26" s="377"/>
      <c r="N26" s="377"/>
      <c r="O26" s="377"/>
      <c r="P26" s="377"/>
      <c r="Q26" s="377"/>
      <c r="R26" s="377"/>
      <c r="S26" s="377"/>
      <c r="T26" s="377"/>
      <c r="U26" s="377"/>
      <c r="V26" s="377"/>
      <c r="W26" s="377"/>
      <c r="X26" s="377"/>
      <c r="Y26" s="377"/>
      <c r="Z26" s="377"/>
      <c r="AA26" s="377"/>
      <c r="AB26" s="377"/>
      <c r="AC26" s="377"/>
      <c r="AD26" s="377"/>
      <c r="AE26" s="377"/>
      <c r="AF26" s="377"/>
      <c r="AG26" s="377"/>
      <c r="AH26" s="377"/>
      <c r="AI26" s="377"/>
      <c r="AJ26" s="378"/>
      <c r="AK26" s="382"/>
      <c r="AL26" s="383"/>
      <c r="AM26" s="384"/>
      <c r="AN26" s="386"/>
      <c r="AO26" s="383"/>
      <c r="AP26" s="388"/>
      <c r="AQ26" s="388"/>
      <c r="AR26" s="383"/>
      <c r="AS26" s="383"/>
      <c r="AT26" s="390"/>
      <c r="AU26" s="390"/>
      <c r="AV26" s="383"/>
      <c r="AW26" s="383"/>
      <c r="AX26" s="390"/>
      <c r="AY26" s="390"/>
      <c r="AZ26" s="383"/>
      <c r="BA26" s="392"/>
      <c r="DW26" s="58" t="s">
        <v>23</v>
      </c>
      <c r="EL26" s="57" t="s">
        <v>24</v>
      </c>
      <c r="EM26" s="96"/>
      <c r="EN26" s="12"/>
      <c r="EO26" s="12"/>
      <c r="EP26" s="12"/>
    </row>
    <row r="27" spans="1:146" ht="11.25" customHeight="1">
      <c r="A27" s="379" t="s">
        <v>25</v>
      </c>
      <c r="B27" s="380"/>
      <c r="C27" s="380"/>
      <c r="D27" s="380"/>
      <c r="E27" s="380"/>
      <c r="F27" s="380"/>
      <c r="G27" s="394" t="s">
        <v>26</v>
      </c>
      <c r="H27" s="395"/>
      <c r="I27" s="395"/>
      <c r="J27" s="395"/>
      <c r="K27" s="395"/>
      <c r="L27" s="396"/>
      <c r="M27" s="400" t="str">
        <f>IF(TRIM(license_nm)="","",license_nm)</f>
        <v/>
      </c>
      <c r="N27" s="401"/>
      <c r="O27" s="401"/>
      <c r="P27" s="401"/>
      <c r="Q27" s="401"/>
      <c r="R27" s="401"/>
      <c r="S27" s="401"/>
      <c r="T27" s="401"/>
      <c r="U27" s="401"/>
      <c r="V27" s="401"/>
      <c r="W27" s="401"/>
      <c r="X27" s="401"/>
      <c r="Y27" s="401"/>
      <c r="Z27" s="401"/>
      <c r="AA27" s="401"/>
      <c r="AB27" s="401"/>
      <c r="AC27" s="401"/>
      <c r="AD27" s="401"/>
      <c r="AE27" s="401"/>
      <c r="AF27" s="401"/>
      <c r="AG27" s="401"/>
      <c r="AH27" s="380" t="s">
        <v>27</v>
      </c>
      <c r="AI27" s="404" t="str">
        <f>IF(TRIM(license_count)="","",license_count)</f>
        <v/>
      </c>
      <c r="AJ27" s="404"/>
      <c r="AK27" s="404"/>
      <c r="AL27" s="404"/>
      <c r="AM27" s="406" t="s">
        <v>28</v>
      </c>
      <c r="AN27" s="406" t="s">
        <v>29</v>
      </c>
      <c r="AO27" s="406"/>
      <c r="AP27" s="407" t="str">
        <f>IF(TRIM(license_no)="","",license_no)</f>
        <v/>
      </c>
      <c r="AQ27" s="407"/>
      <c r="AR27" s="407"/>
      <c r="AS27" s="407"/>
      <c r="AT27" s="407"/>
      <c r="AU27" s="407"/>
      <c r="AV27" s="407"/>
      <c r="AW27" s="407"/>
      <c r="AX27" s="407"/>
      <c r="AY27" s="407"/>
      <c r="AZ27" s="333" t="s">
        <v>30</v>
      </c>
      <c r="BA27" s="408"/>
      <c r="DU27" s="49"/>
      <c r="DV27" s="57" t="s">
        <v>31</v>
      </c>
      <c r="DW27" s="58" t="s">
        <v>32</v>
      </c>
      <c r="DX27" s="12"/>
      <c r="DY27" s="12"/>
      <c r="DZ27" s="12"/>
      <c r="EL27" s="57" t="s">
        <v>33</v>
      </c>
    </row>
    <row r="28" spans="1:146" ht="11.25" customHeight="1">
      <c r="A28" s="393"/>
      <c r="B28" s="333"/>
      <c r="C28" s="333"/>
      <c r="D28" s="333"/>
      <c r="E28" s="333"/>
      <c r="F28" s="333"/>
      <c r="G28" s="397"/>
      <c r="H28" s="398"/>
      <c r="I28" s="398"/>
      <c r="J28" s="398"/>
      <c r="K28" s="398"/>
      <c r="L28" s="399"/>
      <c r="M28" s="402"/>
      <c r="N28" s="403"/>
      <c r="O28" s="403"/>
      <c r="P28" s="403"/>
      <c r="Q28" s="403"/>
      <c r="R28" s="403"/>
      <c r="S28" s="403"/>
      <c r="T28" s="403"/>
      <c r="U28" s="403"/>
      <c r="V28" s="403"/>
      <c r="W28" s="403"/>
      <c r="X28" s="403"/>
      <c r="Y28" s="403"/>
      <c r="Z28" s="403"/>
      <c r="AA28" s="403"/>
      <c r="AB28" s="403"/>
      <c r="AC28" s="403"/>
      <c r="AD28" s="403"/>
      <c r="AE28" s="403"/>
      <c r="AF28" s="403"/>
      <c r="AG28" s="403"/>
      <c r="AH28" s="334"/>
      <c r="AI28" s="405"/>
      <c r="AJ28" s="405"/>
      <c r="AK28" s="405"/>
      <c r="AL28" s="405"/>
      <c r="AM28" s="334"/>
      <c r="AN28" s="334"/>
      <c r="AO28" s="334"/>
      <c r="AP28" s="405"/>
      <c r="AQ28" s="405"/>
      <c r="AR28" s="405"/>
      <c r="AS28" s="405"/>
      <c r="AT28" s="405"/>
      <c r="AU28" s="405"/>
      <c r="AV28" s="405"/>
      <c r="AW28" s="405"/>
      <c r="AX28" s="405"/>
      <c r="AY28" s="405"/>
      <c r="AZ28" s="334"/>
      <c r="BA28" s="409"/>
      <c r="DU28" s="48"/>
      <c r="DV28" s="58" t="s">
        <v>34</v>
      </c>
      <c r="DW28" s="58" t="s">
        <v>35</v>
      </c>
      <c r="EL28" s="57" t="s">
        <v>36</v>
      </c>
      <c r="EM28" s="94" t="s">
        <v>37</v>
      </c>
      <c r="EN28" s="95"/>
    </row>
    <row r="29" spans="1:146" ht="11.25" customHeight="1">
      <c r="A29" s="393"/>
      <c r="B29" s="333"/>
      <c r="C29" s="333"/>
      <c r="D29" s="333"/>
      <c r="E29" s="333"/>
      <c r="F29" s="333"/>
      <c r="G29" s="397" t="s">
        <v>38</v>
      </c>
      <c r="H29" s="398"/>
      <c r="I29" s="398"/>
      <c r="J29" s="398"/>
      <c r="K29" s="398"/>
      <c r="L29" s="399"/>
      <c r="M29" s="413" t="s">
        <v>39</v>
      </c>
      <c r="N29" s="414"/>
      <c r="O29" s="414"/>
      <c r="P29" s="414"/>
      <c r="Q29" s="414"/>
      <c r="R29" s="419" t="str">
        <f>IF(ISBLANK(license_date),"",TEXT(license_date,"e"))</f>
        <v/>
      </c>
      <c r="S29" s="419"/>
      <c r="T29" s="419"/>
      <c r="U29" s="332" t="s">
        <v>20</v>
      </c>
      <c r="V29" s="332"/>
      <c r="W29" s="419" t="str">
        <f>IF(ISBLANK(license_date),"",MONTH(license_date))</f>
        <v/>
      </c>
      <c r="X29" s="419"/>
      <c r="Y29" s="419"/>
      <c r="Z29" s="332" t="s">
        <v>21</v>
      </c>
      <c r="AA29" s="332"/>
      <c r="AB29" s="419" t="str">
        <f>IF(ISBLANK(license_date),"",DAY(license_date))</f>
        <v/>
      </c>
      <c r="AC29" s="419"/>
      <c r="AD29" s="419"/>
      <c r="AE29" s="332" t="s">
        <v>22</v>
      </c>
      <c r="AF29" s="420"/>
      <c r="AG29" s="422" t="s">
        <v>40</v>
      </c>
      <c r="AH29" s="332"/>
      <c r="AI29" s="332"/>
      <c r="AJ29" s="332"/>
      <c r="AK29" s="420"/>
      <c r="AL29" s="422" t="s">
        <v>41</v>
      </c>
      <c r="AM29" s="332"/>
      <c r="AN29" s="414" t="s">
        <v>39</v>
      </c>
      <c r="AO29" s="414"/>
      <c r="AP29" s="419" t="str">
        <f>IF(TRIM(license_from)="","",TEXT(license_from,"e"))</f>
        <v/>
      </c>
      <c r="AQ29" s="419"/>
      <c r="AR29" s="332" t="s">
        <v>20</v>
      </c>
      <c r="AS29" s="332"/>
      <c r="AT29" s="419" t="str">
        <f>IF(TRIM(license_from)="","",MONTH(license_from))</f>
        <v/>
      </c>
      <c r="AU29" s="419"/>
      <c r="AV29" s="332" t="s">
        <v>21</v>
      </c>
      <c r="AW29" s="332"/>
      <c r="AX29" s="426" t="str">
        <f>IF(TRIM(license_from)="","",DAY(license_from))</f>
        <v/>
      </c>
      <c r="AY29" s="426"/>
      <c r="AZ29" s="332" t="s">
        <v>22</v>
      </c>
      <c r="BA29" s="428"/>
      <c r="DU29" s="48"/>
      <c r="DV29" s="58" t="s">
        <v>42</v>
      </c>
      <c r="DW29" s="58" t="s">
        <v>43</v>
      </c>
      <c r="EL29" s="57" t="s">
        <v>44</v>
      </c>
      <c r="EM29" s="94" t="s">
        <v>37</v>
      </c>
      <c r="EN29" s="95"/>
    </row>
    <row r="30" spans="1:146" ht="11.25" customHeight="1">
      <c r="A30" s="393"/>
      <c r="B30" s="333"/>
      <c r="C30" s="333"/>
      <c r="D30" s="333"/>
      <c r="E30" s="333"/>
      <c r="F30" s="333"/>
      <c r="G30" s="397"/>
      <c r="H30" s="398"/>
      <c r="I30" s="398"/>
      <c r="J30" s="398"/>
      <c r="K30" s="398"/>
      <c r="L30" s="399"/>
      <c r="M30" s="415"/>
      <c r="N30" s="416"/>
      <c r="O30" s="416"/>
      <c r="P30" s="416"/>
      <c r="Q30" s="416"/>
      <c r="R30" s="404"/>
      <c r="S30" s="404"/>
      <c r="T30" s="404"/>
      <c r="U30" s="333"/>
      <c r="V30" s="333"/>
      <c r="W30" s="404"/>
      <c r="X30" s="404"/>
      <c r="Y30" s="404"/>
      <c r="Z30" s="333"/>
      <c r="AA30" s="333"/>
      <c r="AB30" s="404"/>
      <c r="AC30" s="404"/>
      <c r="AD30" s="404"/>
      <c r="AE30" s="333"/>
      <c r="AF30" s="421"/>
      <c r="AG30" s="423"/>
      <c r="AH30" s="333"/>
      <c r="AI30" s="333"/>
      <c r="AJ30" s="333"/>
      <c r="AK30" s="421"/>
      <c r="AL30" s="424"/>
      <c r="AM30" s="334"/>
      <c r="AN30" s="425"/>
      <c r="AO30" s="425"/>
      <c r="AP30" s="405"/>
      <c r="AQ30" s="405"/>
      <c r="AR30" s="334"/>
      <c r="AS30" s="334"/>
      <c r="AT30" s="405"/>
      <c r="AU30" s="405"/>
      <c r="AV30" s="334"/>
      <c r="AW30" s="334"/>
      <c r="AX30" s="427"/>
      <c r="AY30" s="427"/>
      <c r="AZ30" s="334"/>
      <c r="BA30" s="409"/>
      <c r="DU30" s="48"/>
      <c r="DV30" s="58" t="s">
        <v>45</v>
      </c>
      <c r="DW30" s="58" t="s">
        <v>46</v>
      </c>
      <c r="EL30" s="57" t="s">
        <v>42</v>
      </c>
      <c r="EM30" s="94" t="s">
        <v>37</v>
      </c>
      <c r="EN30" s="95"/>
    </row>
    <row r="31" spans="1:146" ht="11.25" customHeight="1">
      <c r="A31" s="393"/>
      <c r="B31" s="333"/>
      <c r="C31" s="333"/>
      <c r="D31" s="333"/>
      <c r="E31" s="333"/>
      <c r="F31" s="333"/>
      <c r="G31" s="397"/>
      <c r="H31" s="398"/>
      <c r="I31" s="398"/>
      <c r="J31" s="398"/>
      <c r="K31" s="398"/>
      <c r="L31" s="399"/>
      <c r="M31" s="415"/>
      <c r="N31" s="416"/>
      <c r="O31" s="416"/>
      <c r="P31" s="416"/>
      <c r="Q31" s="416"/>
      <c r="R31" s="404"/>
      <c r="S31" s="404"/>
      <c r="T31" s="404"/>
      <c r="U31" s="333"/>
      <c r="V31" s="333"/>
      <c r="W31" s="404"/>
      <c r="X31" s="404"/>
      <c r="Y31" s="404"/>
      <c r="Z31" s="333"/>
      <c r="AA31" s="333"/>
      <c r="AB31" s="404"/>
      <c r="AC31" s="404"/>
      <c r="AD31" s="404"/>
      <c r="AE31" s="333"/>
      <c r="AF31" s="421"/>
      <c r="AG31" s="423"/>
      <c r="AH31" s="333"/>
      <c r="AI31" s="333"/>
      <c r="AJ31" s="333"/>
      <c r="AK31" s="421"/>
      <c r="AL31" s="333" t="s">
        <v>47</v>
      </c>
      <c r="AM31" s="333"/>
      <c r="AN31" s="414" t="s">
        <v>48</v>
      </c>
      <c r="AO31" s="414"/>
      <c r="AP31" s="419" t="str">
        <f>IF(TRIM(license_to)="","",TEXT(license_to,"e"))</f>
        <v/>
      </c>
      <c r="AQ31" s="419"/>
      <c r="AR31" s="333" t="s">
        <v>20</v>
      </c>
      <c r="AS31" s="333"/>
      <c r="AT31" s="404" t="str">
        <f>IF(TRIM(license_to)="","",MONTH(license_to))</f>
        <v/>
      </c>
      <c r="AU31" s="404"/>
      <c r="AV31" s="333" t="s">
        <v>21</v>
      </c>
      <c r="AW31" s="333"/>
      <c r="AX31" s="404" t="str">
        <f>IF(TRIM(license_to)="","",DAY(license_to))</f>
        <v/>
      </c>
      <c r="AY31" s="404"/>
      <c r="AZ31" s="333" t="s">
        <v>22</v>
      </c>
      <c r="BA31" s="408"/>
      <c r="DU31" s="48"/>
      <c r="DV31" s="58" t="s">
        <v>49</v>
      </c>
      <c r="DW31" s="58" t="s">
        <v>50</v>
      </c>
      <c r="EL31" s="57" t="s">
        <v>51</v>
      </c>
      <c r="EM31" s="94" t="s">
        <v>37</v>
      </c>
      <c r="EN31" s="95"/>
    </row>
    <row r="32" spans="1:146" ht="11.25" customHeight="1">
      <c r="A32" s="382"/>
      <c r="B32" s="383"/>
      <c r="C32" s="383"/>
      <c r="D32" s="383"/>
      <c r="E32" s="383"/>
      <c r="F32" s="383"/>
      <c r="G32" s="410"/>
      <c r="H32" s="411"/>
      <c r="I32" s="411"/>
      <c r="J32" s="411"/>
      <c r="K32" s="411"/>
      <c r="L32" s="412"/>
      <c r="M32" s="417"/>
      <c r="N32" s="418"/>
      <c r="O32" s="418"/>
      <c r="P32" s="418"/>
      <c r="Q32" s="418"/>
      <c r="R32" s="390"/>
      <c r="S32" s="390"/>
      <c r="T32" s="390"/>
      <c r="U32" s="383"/>
      <c r="V32" s="383"/>
      <c r="W32" s="390"/>
      <c r="X32" s="390"/>
      <c r="Y32" s="390"/>
      <c r="Z32" s="383"/>
      <c r="AA32" s="383"/>
      <c r="AB32" s="390"/>
      <c r="AC32" s="390"/>
      <c r="AD32" s="390"/>
      <c r="AE32" s="383"/>
      <c r="AF32" s="384"/>
      <c r="AG32" s="386"/>
      <c r="AH32" s="383"/>
      <c r="AI32" s="383"/>
      <c r="AJ32" s="383"/>
      <c r="AK32" s="384"/>
      <c r="AL32" s="383"/>
      <c r="AM32" s="383"/>
      <c r="AN32" s="418"/>
      <c r="AO32" s="418"/>
      <c r="AP32" s="405"/>
      <c r="AQ32" s="405"/>
      <c r="AR32" s="383"/>
      <c r="AS32" s="383"/>
      <c r="AT32" s="390"/>
      <c r="AU32" s="390"/>
      <c r="AV32" s="383"/>
      <c r="AW32" s="383"/>
      <c r="AX32" s="390"/>
      <c r="AY32" s="390"/>
      <c r="AZ32" s="383"/>
      <c r="BA32" s="392"/>
      <c r="DU32" s="48"/>
      <c r="DV32" s="58" t="s">
        <v>52</v>
      </c>
      <c r="DW32" s="58" t="s">
        <v>53</v>
      </c>
      <c r="EL32" s="57" t="s">
        <v>54</v>
      </c>
      <c r="EM32" s="94" t="s">
        <v>37</v>
      </c>
      <c r="EN32" s="95"/>
    </row>
    <row r="33" spans="1:144" ht="9" customHeight="1">
      <c r="A33" s="429" t="s">
        <v>55</v>
      </c>
      <c r="B33" s="430"/>
      <c r="C33" s="430"/>
      <c r="D33" s="430"/>
      <c r="E33" s="430"/>
      <c r="F33" s="431"/>
      <c r="G33" s="438" t="s">
        <v>56</v>
      </c>
      <c r="H33" s="439"/>
      <c r="I33" s="439"/>
      <c r="J33" s="439"/>
      <c r="K33" s="439"/>
      <c r="L33" s="439"/>
      <c r="M33" s="442" t="str">
        <f>IF(TRIM(shogo_kn)="","",shogo_kn)</f>
        <v/>
      </c>
      <c r="N33" s="443"/>
      <c r="O33" s="443"/>
      <c r="P33" s="443"/>
      <c r="Q33" s="443"/>
      <c r="R33" s="443"/>
      <c r="S33" s="443"/>
      <c r="T33" s="443"/>
      <c r="U33" s="443"/>
      <c r="V33" s="443"/>
      <c r="W33" s="443"/>
      <c r="X33" s="443"/>
      <c r="Y33" s="443"/>
      <c r="Z33" s="443"/>
      <c r="AA33" s="443"/>
      <c r="AB33" s="443"/>
      <c r="AC33" s="443"/>
      <c r="AD33" s="443"/>
      <c r="AE33" s="443"/>
      <c r="AF33" s="443"/>
      <c r="AG33" s="443"/>
      <c r="AH33" s="443"/>
      <c r="AI33" s="443"/>
      <c r="AJ33" s="443"/>
      <c r="AK33" s="443"/>
      <c r="AL33" s="443"/>
      <c r="AM33" s="443"/>
      <c r="AN33" s="443"/>
      <c r="AO33" s="443"/>
      <c r="AP33" s="443"/>
      <c r="AQ33" s="443"/>
      <c r="AR33" s="443"/>
      <c r="AS33" s="443"/>
      <c r="AT33" s="443"/>
      <c r="AU33" s="443"/>
      <c r="AV33" s="443"/>
      <c r="AW33" s="443"/>
      <c r="AX33" s="443"/>
      <c r="AY33" s="443"/>
      <c r="AZ33" s="443"/>
      <c r="BA33" s="444"/>
      <c r="DU33" s="48"/>
      <c r="DV33" s="58" t="s">
        <v>57</v>
      </c>
      <c r="DW33" s="58" t="s">
        <v>58</v>
      </c>
      <c r="EL33" s="57" t="s">
        <v>59</v>
      </c>
      <c r="EM33" s="94" t="s">
        <v>37</v>
      </c>
      <c r="EN33" s="95"/>
    </row>
    <row r="34" spans="1:144" ht="9" customHeight="1">
      <c r="A34" s="432"/>
      <c r="B34" s="433"/>
      <c r="C34" s="433"/>
      <c r="D34" s="433"/>
      <c r="E34" s="433"/>
      <c r="F34" s="434"/>
      <c r="G34" s="440"/>
      <c r="H34" s="441"/>
      <c r="I34" s="441"/>
      <c r="J34" s="441"/>
      <c r="K34" s="441"/>
      <c r="L34" s="441"/>
      <c r="M34" s="445"/>
      <c r="N34" s="446"/>
      <c r="O34" s="446"/>
      <c r="P34" s="446"/>
      <c r="Q34" s="446"/>
      <c r="R34" s="446"/>
      <c r="S34" s="446"/>
      <c r="T34" s="446"/>
      <c r="U34" s="446"/>
      <c r="V34" s="446"/>
      <c r="W34" s="446"/>
      <c r="X34" s="446"/>
      <c r="Y34" s="446"/>
      <c r="Z34" s="446"/>
      <c r="AA34" s="446"/>
      <c r="AB34" s="446"/>
      <c r="AC34" s="446"/>
      <c r="AD34" s="446"/>
      <c r="AE34" s="446"/>
      <c r="AF34" s="446"/>
      <c r="AG34" s="446"/>
      <c r="AH34" s="446"/>
      <c r="AI34" s="446"/>
      <c r="AJ34" s="446"/>
      <c r="AK34" s="446"/>
      <c r="AL34" s="446"/>
      <c r="AM34" s="446"/>
      <c r="AN34" s="446"/>
      <c r="AO34" s="446"/>
      <c r="AP34" s="446"/>
      <c r="AQ34" s="446"/>
      <c r="AR34" s="446"/>
      <c r="AS34" s="446"/>
      <c r="AT34" s="446"/>
      <c r="AU34" s="446"/>
      <c r="AV34" s="446"/>
      <c r="AW34" s="446"/>
      <c r="AX34" s="446"/>
      <c r="AY34" s="446"/>
      <c r="AZ34" s="446"/>
      <c r="BA34" s="447"/>
      <c r="DU34" s="48"/>
      <c r="DV34" s="58" t="s">
        <v>60</v>
      </c>
      <c r="DW34" s="58" t="s">
        <v>61</v>
      </c>
      <c r="EL34" s="57" t="s">
        <v>57</v>
      </c>
      <c r="EM34" s="94" t="s">
        <v>37</v>
      </c>
      <c r="EN34" s="95"/>
    </row>
    <row r="35" spans="1:144" ht="11.25" customHeight="1">
      <c r="A35" s="432"/>
      <c r="B35" s="433"/>
      <c r="C35" s="433"/>
      <c r="D35" s="433"/>
      <c r="E35" s="433"/>
      <c r="F35" s="434"/>
      <c r="G35" s="422" t="s">
        <v>62</v>
      </c>
      <c r="H35" s="332"/>
      <c r="I35" s="332"/>
      <c r="J35" s="332"/>
      <c r="K35" s="332"/>
      <c r="L35" s="448"/>
      <c r="M35" s="451" t="str">
        <f>IF(TRIM(shogo_nm)="","",shogo_nm)</f>
        <v/>
      </c>
      <c r="N35" s="452"/>
      <c r="O35" s="452"/>
      <c r="P35" s="452"/>
      <c r="Q35" s="452"/>
      <c r="R35" s="452"/>
      <c r="S35" s="452"/>
      <c r="T35" s="452"/>
      <c r="U35" s="452"/>
      <c r="V35" s="452"/>
      <c r="W35" s="452"/>
      <c r="X35" s="452"/>
      <c r="Y35" s="452"/>
      <c r="Z35" s="452"/>
      <c r="AA35" s="452"/>
      <c r="AB35" s="452"/>
      <c r="AC35" s="452"/>
      <c r="AD35" s="452"/>
      <c r="AE35" s="452"/>
      <c r="AF35" s="452"/>
      <c r="AG35" s="452"/>
      <c r="AH35" s="452"/>
      <c r="AI35" s="452"/>
      <c r="AJ35" s="452"/>
      <c r="AK35" s="452"/>
      <c r="AL35" s="452"/>
      <c r="AM35" s="452"/>
      <c r="AN35" s="452"/>
      <c r="AO35" s="452"/>
      <c r="AP35" s="452"/>
      <c r="AQ35" s="452"/>
      <c r="AR35" s="452"/>
      <c r="AS35" s="452"/>
      <c r="AT35" s="452"/>
      <c r="AU35" s="452"/>
      <c r="AV35" s="452"/>
      <c r="AW35" s="452"/>
      <c r="AX35" s="452"/>
      <c r="AY35" s="452"/>
      <c r="AZ35" s="452"/>
      <c r="BA35" s="453"/>
      <c r="DU35" s="48"/>
      <c r="DV35" s="58" t="s">
        <v>63</v>
      </c>
      <c r="DW35" s="58" t="s">
        <v>64</v>
      </c>
      <c r="EL35" s="57" t="s">
        <v>65</v>
      </c>
      <c r="EM35" s="94" t="s">
        <v>37</v>
      </c>
      <c r="EN35" s="95"/>
    </row>
    <row r="36" spans="1:144" ht="11.25" customHeight="1">
      <c r="A36" s="432"/>
      <c r="B36" s="433"/>
      <c r="C36" s="433"/>
      <c r="D36" s="433"/>
      <c r="E36" s="433"/>
      <c r="F36" s="434"/>
      <c r="G36" s="423"/>
      <c r="H36" s="333"/>
      <c r="I36" s="333"/>
      <c r="J36" s="333"/>
      <c r="K36" s="333"/>
      <c r="L36" s="449"/>
      <c r="M36" s="454"/>
      <c r="N36" s="455"/>
      <c r="O36" s="455"/>
      <c r="P36" s="455"/>
      <c r="Q36" s="455"/>
      <c r="R36" s="455"/>
      <c r="S36" s="455"/>
      <c r="T36" s="455"/>
      <c r="U36" s="455"/>
      <c r="V36" s="455"/>
      <c r="W36" s="455"/>
      <c r="X36" s="455"/>
      <c r="Y36" s="455"/>
      <c r="Z36" s="455"/>
      <c r="AA36" s="455"/>
      <c r="AB36" s="455"/>
      <c r="AC36" s="455"/>
      <c r="AD36" s="455"/>
      <c r="AE36" s="455"/>
      <c r="AF36" s="455"/>
      <c r="AG36" s="455"/>
      <c r="AH36" s="455"/>
      <c r="AI36" s="455"/>
      <c r="AJ36" s="455"/>
      <c r="AK36" s="455"/>
      <c r="AL36" s="455"/>
      <c r="AM36" s="455"/>
      <c r="AN36" s="455"/>
      <c r="AO36" s="455"/>
      <c r="AP36" s="455"/>
      <c r="AQ36" s="455"/>
      <c r="AR36" s="455"/>
      <c r="AS36" s="455"/>
      <c r="AT36" s="455"/>
      <c r="AU36" s="455"/>
      <c r="AV36" s="455"/>
      <c r="AW36" s="455"/>
      <c r="AX36" s="455"/>
      <c r="AY36" s="455"/>
      <c r="AZ36" s="455"/>
      <c r="BA36" s="456"/>
      <c r="DU36" s="48"/>
      <c r="DV36" s="58" t="s">
        <v>66</v>
      </c>
      <c r="DW36" s="58" t="s">
        <v>67</v>
      </c>
      <c r="EL36" s="57" t="s">
        <v>68</v>
      </c>
      <c r="EM36" s="94" t="s">
        <v>37</v>
      </c>
      <c r="EN36" s="95"/>
    </row>
    <row r="37" spans="1:144" ht="11.25" customHeight="1">
      <c r="A37" s="432"/>
      <c r="B37" s="433"/>
      <c r="C37" s="433"/>
      <c r="D37" s="433"/>
      <c r="E37" s="433"/>
      <c r="F37" s="434"/>
      <c r="G37" s="424"/>
      <c r="H37" s="334"/>
      <c r="I37" s="334"/>
      <c r="J37" s="334"/>
      <c r="K37" s="334"/>
      <c r="L37" s="450"/>
      <c r="M37" s="457"/>
      <c r="N37" s="458"/>
      <c r="O37" s="458"/>
      <c r="P37" s="458"/>
      <c r="Q37" s="458"/>
      <c r="R37" s="458"/>
      <c r="S37" s="458"/>
      <c r="T37" s="458"/>
      <c r="U37" s="458"/>
      <c r="V37" s="458"/>
      <c r="W37" s="458"/>
      <c r="X37" s="458"/>
      <c r="Y37" s="458"/>
      <c r="Z37" s="458"/>
      <c r="AA37" s="458"/>
      <c r="AB37" s="458"/>
      <c r="AC37" s="458"/>
      <c r="AD37" s="458"/>
      <c r="AE37" s="458"/>
      <c r="AF37" s="458"/>
      <c r="AG37" s="458"/>
      <c r="AH37" s="458"/>
      <c r="AI37" s="458"/>
      <c r="AJ37" s="458"/>
      <c r="AK37" s="458"/>
      <c r="AL37" s="458"/>
      <c r="AM37" s="458"/>
      <c r="AN37" s="458"/>
      <c r="AO37" s="458"/>
      <c r="AP37" s="458"/>
      <c r="AQ37" s="458"/>
      <c r="AR37" s="458"/>
      <c r="AS37" s="458"/>
      <c r="AT37" s="458"/>
      <c r="AU37" s="458"/>
      <c r="AV37" s="458"/>
      <c r="AW37" s="458"/>
      <c r="AX37" s="458"/>
      <c r="AY37" s="458"/>
      <c r="AZ37" s="458"/>
      <c r="BA37" s="459"/>
      <c r="DU37" s="48"/>
      <c r="DV37" s="58" t="s">
        <v>69</v>
      </c>
      <c r="DW37" s="58" t="s">
        <v>70</v>
      </c>
      <c r="EL37" s="57" t="s">
        <v>71</v>
      </c>
      <c r="EM37" s="94" t="s">
        <v>37</v>
      </c>
      <c r="EN37" s="95"/>
    </row>
    <row r="38" spans="1:144" ht="11.25" customHeight="1">
      <c r="A38" s="432"/>
      <c r="B38" s="433"/>
      <c r="C38" s="433"/>
      <c r="D38" s="433"/>
      <c r="E38" s="433"/>
      <c r="F38" s="434"/>
      <c r="G38" s="460" t="s">
        <v>72</v>
      </c>
      <c r="H38" s="461"/>
      <c r="I38" s="461"/>
      <c r="J38" s="461"/>
      <c r="K38" s="461"/>
      <c r="L38" s="461"/>
      <c r="M38" s="463" t="s">
        <v>73</v>
      </c>
      <c r="N38" s="464"/>
      <c r="O38" s="469" t="str">
        <f>szt_zip&amp;""</f>
        <v/>
      </c>
      <c r="P38" s="469"/>
      <c r="Q38" s="469"/>
      <c r="R38" s="469"/>
      <c r="S38" s="469"/>
      <c r="T38" s="469"/>
      <c r="U38" s="469"/>
      <c r="V38" s="469"/>
      <c r="W38" s="465"/>
      <c r="X38" s="465"/>
      <c r="Y38" s="465"/>
      <c r="Z38" s="465"/>
      <c r="AA38" s="465"/>
      <c r="AB38" s="465"/>
      <c r="AC38" s="465"/>
      <c r="AD38" s="465"/>
      <c r="AE38" s="465"/>
      <c r="AF38" s="465"/>
      <c r="AG38" s="465"/>
      <c r="AH38" s="465"/>
      <c r="AI38" s="465"/>
      <c r="AJ38" s="465"/>
      <c r="AK38" s="465"/>
      <c r="AL38" s="465"/>
      <c r="AM38" s="465"/>
      <c r="AN38" s="465"/>
      <c r="AO38" s="465"/>
      <c r="AP38" s="465"/>
      <c r="AQ38" s="465"/>
      <c r="AR38" s="465"/>
      <c r="AS38" s="465"/>
      <c r="AT38" s="465"/>
      <c r="AU38" s="465"/>
      <c r="AV38" s="465"/>
      <c r="AW38" s="465"/>
      <c r="AX38" s="465"/>
      <c r="AY38" s="465"/>
      <c r="AZ38" s="465"/>
      <c r="BA38" s="466"/>
      <c r="DU38" s="48"/>
      <c r="DV38" s="58" t="s">
        <v>74</v>
      </c>
      <c r="DW38" s="58" t="s">
        <v>75</v>
      </c>
      <c r="EL38" s="57" t="s">
        <v>76</v>
      </c>
      <c r="EM38" s="94" t="s">
        <v>37</v>
      </c>
      <c r="EN38" s="95"/>
    </row>
    <row r="39" spans="1:144" ht="11.25" customHeight="1">
      <c r="A39" s="432"/>
      <c r="B39" s="433"/>
      <c r="C39" s="433"/>
      <c r="D39" s="433"/>
      <c r="E39" s="433"/>
      <c r="F39" s="434"/>
      <c r="G39" s="462"/>
      <c r="H39" s="461"/>
      <c r="I39" s="461"/>
      <c r="J39" s="461"/>
      <c r="K39" s="461"/>
      <c r="L39" s="461"/>
      <c r="M39" s="454" t="str">
        <f>szt_tdfk&amp;szt_skg&amp;szt_cs&amp;szt_bnt&amp;"　"&amp;szt_tat</f>
        <v>　</v>
      </c>
      <c r="N39" s="455"/>
      <c r="O39" s="455"/>
      <c r="P39" s="455"/>
      <c r="Q39" s="455"/>
      <c r="R39" s="455"/>
      <c r="S39" s="455"/>
      <c r="T39" s="455"/>
      <c r="U39" s="455"/>
      <c r="V39" s="455"/>
      <c r="W39" s="455"/>
      <c r="X39" s="455"/>
      <c r="Y39" s="455"/>
      <c r="Z39" s="455"/>
      <c r="AA39" s="455"/>
      <c r="AB39" s="455"/>
      <c r="AC39" s="455"/>
      <c r="AD39" s="455"/>
      <c r="AE39" s="455"/>
      <c r="AF39" s="455"/>
      <c r="AG39" s="455"/>
      <c r="AH39" s="455"/>
      <c r="AI39" s="455"/>
      <c r="AJ39" s="455"/>
      <c r="AK39" s="455"/>
      <c r="AL39" s="455"/>
      <c r="AM39" s="455"/>
      <c r="AN39" s="455"/>
      <c r="AO39" s="455"/>
      <c r="AP39" s="455"/>
      <c r="AQ39" s="455"/>
      <c r="AR39" s="455"/>
      <c r="AS39" s="455"/>
      <c r="AT39" s="455"/>
      <c r="AU39" s="455"/>
      <c r="AV39" s="455"/>
      <c r="AW39" s="455"/>
      <c r="AX39" s="455"/>
      <c r="AY39" s="455"/>
      <c r="AZ39" s="455"/>
      <c r="BA39" s="456"/>
      <c r="DU39" s="48"/>
      <c r="DV39" s="58" t="s">
        <v>77</v>
      </c>
      <c r="DW39" s="58" t="s">
        <v>78</v>
      </c>
      <c r="EL39" s="57" t="s">
        <v>79</v>
      </c>
      <c r="EM39" s="94" t="s">
        <v>37</v>
      </c>
      <c r="EN39" s="95"/>
    </row>
    <row r="40" spans="1:144" ht="11.25" customHeight="1">
      <c r="A40" s="432"/>
      <c r="B40" s="433"/>
      <c r="C40" s="433"/>
      <c r="D40" s="433"/>
      <c r="E40" s="433"/>
      <c r="F40" s="434"/>
      <c r="G40" s="462"/>
      <c r="H40" s="461"/>
      <c r="I40" s="461"/>
      <c r="J40" s="461"/>
      <c r="K40" s="461"/>
      <c r="L40" s="461"/>
      <c r="M40" s="457"/>
      <c r="N40" s="458"/>
      <c r="O40" s="458"/>
      <c r="P40" s="458"/>
      <c r="Q40" s="458"/>
      <c r="R40" s="458"/>
      <c r="S40" s="458"/>
      <c r="T40" s="458"/>
      <c r="U40" s="458"/>
      <c r="V40" s="458"/>
      <c r="W40" s="458"/>
      <c r="X40" s="458"/>
      <c r="Y40" s="458"/>
      <c r="Z40" s="458"/>
      <c r="AA40" s="458"/>
      <c r="AB40" s="458"/>
      <c r="AC40" s="458"/>
      <c r="AD40" s="458"/>
      <c r="AE40" s="458"/>
      <c r="AF40" s="458"/>
      <c r="AG40" s="458"/>
      <c r="AH40" s="458"/>
      <c r="AI40" s="458"/>
      <c r="AJ40" s="458"/>
      <c r="AK40" s="458"/>
      <c r="AL40" s="458"/>
      <c r="AM40" s="458"/>
      <c r="AN40" s="458"/>
      <c r="AO40" s="458"/>
      <c r="AP40" s="458"/>
      <c r="AQ40" s="458"/>
      <c r="AR40" s="458"/>
      <c r="AS40" s="458"/>
      <c r="AT40" s="458"/>
      <c r="AU40" s="458"/>
      <c r="AV40" s="458"/>
      <c r="AW40" s="458"/>
      <c r="AX40" s="458"/>
      <c r="AY40" s="458"/>
      <c r="AZ40" s="458"/>
      <c r="BA40" s="459"/>
      <c r="DU40" s="48"/>
      <c r="DV40" s="58" t="s">
        <v>80</v>
      </c>
      <c r="DW40" s="58" t="s">
        <v>81</v>
      </c>
      <c r="EL40" s="57" t="s">
        <v>82</v>
      </c>
      <c r="EM40" s="94" t="s">
        <v>37</v>
      </c>
      <c r="EN40" s="95"/>
    </row>
    <row r="41" spans="1:144" ht="11.25" customHeight="1">
      <c r="A41" s="432"/>
      <c r="B41" s="433"/>
      <c r="C41" s="433"/>
      <c r="D41" s="433"/>
      <c r="E41" s="433"/>
      <c r="F41" s="434"/>
      <c r="G41" s="462" t="s">
        <v>83</v>
      </c>
      <c r="H41" s="461"/>
      <c r="I41" s="461"/>
      <c r="J41" s="461"/>
      <c r="K41" s="461"/>
      <c r="L41" s="461"/>
      <c r="M41" s="470" t="str">
        <f>szt_tel&amp;""</f>
        <v/>
      </c>
      <c r="N41" s="471"/>
      <c r="O41" s="471"/>
      <c r="P41" s="471"/>
      <c r="Q41" s="471"/>
      <c r="R41" s="471"/>
      <c r="S41" s="471"/>
      <c r="T41" s="471"/>
      <c r="U41" s="471"/>
      <c r="V41" s="471"/>
      <c r="W41" s="471"/>
      <c r="X41" s="471"/>
      <c r="Y41" s="471"/>
      <c r="Z41" s="471"/>
      <c r="AA41" s="471"/>
      <c r="AB41" s="471"/>
      <c r="AC41" s="471"/>
      <c r="AD41" s="472"/>
      <c r="AE41" s="422" t="s">
        <v>84</v>
      </c>
      <c r="AF41" s="332"/>
      <c r="AG41" s="332"/>
      <c r="AH41" s="332"/>
      <c r="AI41" s="332"/>
      <c r="AJ41" s="420"/>
      <c r="AK41" s="475" t="str">
        <f>szt_fax&amp;""</f>
        <v/>
      </c>
      <c r="AL41" s="471"/>
      <c r="AM41" s="471"/>
      <c r="AN41" s="471"/>
      <c r="AO41" s="471"/>
      <c r="AP41" s="471"/>
      <c r="AQ41" s="471"/>
      <c r="AR41" s="471"/>
      <c r="AS41" s="471"/>
      <c r="AT41" s="471"/>
      <c r="AU41" s="471"/>
      <c r="AV41" s="471"/>
      <c r="AW41" s="471"/>
      <c r="AX41" s="471"/>
      <c r="AY41" s="471"/>
      <c r="AZ41" s="471"/>
      <c r="BA41" s="476"/>
      <c r="DU41" s="48"/>
      <c r="DV41" s="58" t="s">
        <v>85</v>
      </c>
      <c r="DW41" s="58" t="s">
        <v>86</v>
      </c>
      <c r="EL41" s="57" t="s">
        <v>87</v>
      </c>
      <c r="EM41" s="94" t="s">
        <v>37</v>
      </c>
      <c r="EN41" s="95"/>
    </row>
    <row r="42" spans="1:144" ht="11.25" customHeight="1">
      <c r="A42" s="435"/>
      <c r="B42" s="436"/>
      <c r="C42" s="436"/>
      <c r="D42" s="436"/>
      <c r="E42" s="436"/>
      <c r="F42" s="437"/>
      <c r="G42" s="467"/>
      <c r="H42" s="468"/>
      <c r="I42" s="468"/>
      <c r="J42" s="468"/>
      <c r="K42" s="468"/>
      <c r="L42" s="468"/>
      <c r="M42" s="473"/>
      <c r="N42" s="388"/>
      <c r="O42" s="388"/>
      <c r="P42" s="388"/>
      <c r="Q42" s="388"/>
      <c r="R42" s="388"/>
      <c r="S42" s="388"/>
      <c r="T42" s="388"/>
      <c r="U42" s="388"/>
      <c r="V42" s="388"/>
      <c r="W42" s="388"/>
      <c r="X42" s="388"/>
      <c r="Y42" s="388"/>
      <c r="Z42" s="388"/>
      <c r="AA42" s="388"/>
      <c r="AB42" s="388"/>
      <c r="AC42" s="388"/>
      <c r="AD42" s="474"/>
      <c r="AE42" s="423"/>
      <c r="AF42" s="333"/>
      <c r="AG42" s="333"/>
      <c r="AH42" s="333"/>
      <c r="AI42" s="333"/>
      <c r="AJ42" s="421"/>
      <c r="AK42" s="477"/>
      <c r="AL42" s="388"/>
      <c r="AM42" s="388"/>
      <c r="AN42" s="388"/>
      <c r="AO42" s="388"/>
      <c r="AP42" s="388"/>
      <c r="AQ42" s="388"/>
      <c r="AR42" s="388"/>
      <c r="AS42" s="388"/>
      <c r="AT42" s="388"/>
      <c r="AU42" s="388"/>
      <c r="AV42" s="388"/>
      <c r="AW42" s="388"/>
      <c r="AX42" s="388"/>
      <c r="AY42" s="388"/>
      <c r="AZ42" s="388"/>
      <c r="BA42" s="478"/>
      <c r="DU42" s="48"/>
      <c r="DV42" s="58" t="s">
        <v>88</v>
      </c>
      <c r="DW42" s="58" t="s">
        <v>89</v>
      </c>
      <c r="EL42" s="57" t="s">
        <v>90</v>
      </c>
      <c r="EM42" s="94" t="s">
        <v>37</v>
      </c>
      <c r="EN42" s="95"/>
    </row>
    <row r="43" spans="1:144" ht="26.25" customHeight="1">
      <c r="A43" s="479" t="s">
        <v>91</v>
      </c>
      <c r="B43" s="480"/>
      <c r="C43" s="480"/>
      <c r="D43" s="480"/>
      <c r="E43" s="480"/>
      <c r="F43" s="481"/>
      <c r="G43" s="485" t="s">
        <v>92</v>
      </c>
      <c r="H43" s="486"/>
      <c r="I43" s="486"/>
      <c r="J43" s="486"/>
      <c r="K43" s="486"/>
      <c r="L43" s="487"/>
      <c r="M43" s="488" t="str">
        <f>IF(ISBLANK(email1),"",email1)</f>
        <v/>
      </c>
      <c r="N43" s="489"/>
      <c r="O43" s="489"/>
      <c r="P43" s="489"/>
      <c r="Q43" s="489"/>
      <c r="R43" s="489"/>
      <c r="S43" s="489"/>
      <c r="T43" s="489"/>
      <c r="U43" s="489"/>
      <c r="V43" s="489"/>
      <c r="W43" s="489"/>
      <c r="X43" s="489"/>
      <c r="Y43" s="489"/>
      <c r="Z43" s="489"/>
      <c r="AA43" s="489"/>
      <c r="AB43" s="489"/>
      <c r="AC43" s="489"/>
      <c r="AD43" s="489"/>
      <c r="AE43" s="489"/>
      <c r="AF43" s="489"/>
      <c r="AG43" s="489"/>
      <c r="AH43" s="489"/>
      <c r="AI43" s="489"/>
      <c r="AJ43" s="489"/>
      <c r="AK43" s="490"/>
      <c r="AL43" s="491" t="s">
        <v>93</v>
      </c>
      <c r="AM43" s="492"/>
      <c r="AN43" s="492"/>
      <c r="AO43" s="492"/>
      <c r="AP43" s="492"/>
      <c r="AQ43" s="492"/>
      <c r="AR43" s="492"/>
      <c r="AS43" s="492"/>
      <c r="AT43" s="492"/>
      <c r="AU43" s="492"/>
      <c r="AV43" s="492"/>
      <c r="AW43" s="492"/>
      <c r="AX43" s="492"/>
      <c r="AY43" s="492"/>
      <c r="AZ43" s="492"/>
      <c r="BA43" s="493"/>
      <c r="DU43" s="48"/>
      <c r="DV43" s="58" t="s">
        <v>94</v>
      </c>
      <c r="DW43" s="58" t="s">
        <v>95</v>
      </c>
      <c r="EL43" s="57" t="s">
        <v>88</v>
      </c>
      <c r="EM43" s="94" t="s">
        <v>96</v>
      </c>
      <c r="EN43" s="95"/>
    </row>
    <row r="44" spans="1:144" ht="26.25" customHeight="1">
      <c r="A44" s="482"/>
      <c r="B44" s="483"/>
      <c r="C44" s="483"/>
      <c r="D44" s="483"/>
      <c r="E44" s="483"/>
      <c r="F44" s="484"/>
      <c r="G44" s="494" t="s">
        <v>97</v>
      </c>
      <c r="H44" s="495"/>
      <c r="I44" s="495"/>
      <c r="J44" s="495"/>
      <c r="K44" s="495"/>
      <c r="L44" s="496"/>
      <c r="M44" s="497" t="str">
        <f>IF(ISBLANK(email2),"",email2)</f>
        <v/>
      </c>
      <c r="N44" s="498"/>
      <c r="O44" s="498"/>
      <c r="P44" s="498"/>
      <c r="Q44" s="498"/>
      <c r="R44" s="498"/>
      <c r="S44" s="498"/>
      <c r="T44" s="498"/>
      <c r="U44" s="498"/>
      <c r="V44" s="498"/>
      <c r="W44" s="498"/>
      <c r="X44" s="498"/>
      <c r="Y44" s="498"/>
      <c r="Z44" s="498"/>
      <c r="AA44" s="498"/>
      <c r="AB44" s="498"/>
      <c r="AC44" s="498"/>
      <c r="AD44" s="498"/>
      <c r="AE44" s="498"/>
      <c r="AF44" s="498"/>
      <c r="AG44" s="498"/>
      <c r="AH44" s="498"/>
      <c r="AI44" s="498"/>
      <c r="AJ44" s="498"/>
      <c r="AK44" s="499"/>
      <c r="AL44" s="500" t="s">
        <v>98</v>
      </c>
      <c r="AM44" s="501"/>
      <c r="AN44" s="501"/>
      <c r="AO44" s="501"/>
      <c r="AP44" s="501"/>
      <c r="AQ44" s="501"/>
      <c r="AR44" s="501"/>
      <c r="AS44" s="501"/>
      <c r="AT44" s="501"/>
      <c r="AU44" s="501"/>
      <c r="AV44" s="501"/>
      <c r="AW44" s="501"/>
      <c r="AX44" s="501"/>
      <c r="AY44" s="501"/>
      <c r="AZ44" s="501"/>
      <c r="BA44" s="502"/>
      <c r="DU44" s="48"/>
      <c r="DV44" s="58" t="s">
        <v>99</v>
      </c>
      <c r="DW44" s="58" t="s">
        <v>100</v>
      </c>
      <c r="EL44" s="57" t="s">
        <v>101</v>
      </c>
      <c r="EM44" s="94" t="s">
        <v>102</v>
      </c>
      <c r="EN44" s="95"/>
    </row>
    <row r="45" spans="1:144" ht="9" customHeight="1">
      <c r="A45" s="503" t="s">
        <v>103</v>
      </c>
      <c r="B45" s="406"/>
      <c r="C45" s="406"/>
      <c r="D45" s="406"/>
      <c r="E45" s="406"/>
      <c r="F45" s="406"/>
      <c r="G45" s="504" t="s">
        <v>56</v>
      </c>
      <c r="H45" s="505"/>
      <c r="I45" s="505"/>
      <c r="J45" s="505"/>
      <c r="K45" s="505"/>
      <c r="L45" s="506"/>
      <c r="M45" s="508" t="str">
        <f>IF(TRIM(VLOOKUP("代表者",daisei,4,FALSE))="","",VLOOKUP("代表者",daisei,4,FALSE))</f>
        <v/>
      </c>
      <c r="N45" s="509"/>
      <c r="O45" s="509"/>
      <c r="P45" s="509"/>
      <c r="Q45" s="509"/>
      <c r="R45" s="509"/>
      <c r="S45" s="509"/>
      <c r="T45" s="509"/>
      <c r="U45" s="509"/>
      <c r="V45" s="509"/>
      <c r="W45" s="509"/>
      <c r="X45" s="509"/>
      <c r="Y45" s="509"/>
      <c r="Z45" s="509"/>
      <c r="AA45" s="509"/>
      <c r="AB45" s="509"/>
      <c r="AC45" s="510"/>
      <c r="AD45" s="514" t="s">
        <v>104</v>
      </c>
      <c r="AE45" s="515"/>
      <c r="AF45" s="520" t="str">
        <f>IF(TRIM(VLOOKUP("代表者",daisei,8,FALSE))="","",TEXT(VLOOKUP("代表者",daisei,8,FALSE),"ggg"))</f>
        <v/>
      </c>
      <c r="AG45" s="521"/>
      <c r="AH45" s="521"/>
      <c r="AI45" s="521"/>
      <c r="AJ45" s="525" t="str">
        <f>IF(TRIM(VLOOKUP("代表者",daisei,8,FALSE))="","",TEXT(VLOOKUP("代表者",daisei,8,FALSE),"e"))</f>
        <v/>
      </c>
      <c r="AK45" s="525"/>
      <c r="AL45" s="525"/>
      <c r="AM45" s="525"/>
      <c r="AN45" s="406" t="s">
        <v>20</v>
      </c>
      <c r="AO45" s="406"/>
      <c r="AP45" s="525" t="str">
        <f>IF(TRIM(VLOOKUP("代表者",daisei,8,FALSE))="","",MONTH(VLOOKUP("代表者",daisei,8,FALSE)))</f>
        <v/>
      </c>
      <c r="AQ45" s="525"/>
      <c r="AR45" s="406" t="s">
        <v>21</v>
      </c>
      <c r="AS45" s="406"/>
      <c r="AT45" s="525" t="str">
        <f>IF(TRIM(VLOOKUP("代表者",daisei,8,FALSE))="","",DAY(VLOOKUP("代表者",daisei,8,FALSE)))</f>
        <v/>
      </c>
      <c r="AU45" s="525"/>
      <c r="AV45" s="406" t="s">
        <v>22</v>
      </c>
      <c r="AW45" s="528"/>
      <c r="AX45" s="530" t="s">
        <v>105</v>
      </c>
      <c r="AY45" s="520" t="str">
        <f>LEFT(VLOOKUP("代表者",daisei,7,FALSE),1)</f>
        <v/>
      </c>
      <c r="AZ45" s="521"/>
      <c r="BA45" s="533"/>
      <c r="DU45" s="48"/>
      <c r="DV45" s="58" t="s">
        <v>106</v>
      </c>
      <c r="DW45" s="58" t="s">
        <v>107</v>
      </c>
      <c r="EL45" s="57" t="s">
        <v>108</v>
      </c>
      <c r="EM45" s="94" t="s">
        <v>109</v>
      </c>
      <c r="EN45" s="95"/>
    </row>
    <row r="46" spans="1:144" ht="9" customHeight="1">
      <c r="A46" s="393"/>
      <c r="B46" s="333"/>
      <c r="C46" s="333"/>
      <c r="D46" s="333"/>
      <c r="E46" s="333"/>
      <c r="F46" s="333"/>
      <c r="G46" s="348"/>
      <c r="H46" s="349"/>
      <c r="I46" s="349"/>
      <c r="J46" s="349"/>
      <c r="K46" s="349"/>
      <c r="L46" s="507"/>
      <c r="M46" s="511"/>
      <c r="N46" s="512"/>
      <c r="O46" s="512"/>
      <c r="P46" s="512"/>
      <c r="Q46" s="512"/>
      <c r="R46" s="512"/>
      <c r="S46" s="512"/>
      <c r="T46" s="512"/>
      <c r="U46" s="512"/>
      <c r="V46" s="512"/>
      <c r="W46" s="512"/>
      <c r="X46" s="512"/>
      <c r="Y46" s="512"/>
      <c r="Z46" s="512"/>
      <c r="AA46" s="512"/>
      <c r="AB46" s="512"/>
      <c r="AC46" s="513"/>
      <c r="AD46" s="516"/>
      <c r="AE46" s="517"/>
      <c r="AF46" s="522"/>
      <c r="AG46" s="523"/>
      <c r="AH46" s="523"/>
      <c r="AI46" s="523"/>
      <c r="AJ46" s="526"/>
      <c r="AK46" s="526"/>
      <c r="AL46" s="526"/>
      <c r="AM46" s="526"/>
      <c r="AN46" s="333"/>
      <c r="AO46" s="333"/>
      <c r="AP46" s="526"/>
      <c r="AQ46" s="526"/>
      <c r="AR46" s="333"/>
      <c r="AS46" s="333"/>
      <c r="AT46" s="526"/>
      <c r="AU46" s="526"/>
      <c r="AV46" s="333"/>
      <c r="AW46" s="421"/>
      <c r="AX46" s="531"/>
      <c r="AY46" s="522"/>
      <c r="AZ46" s="523"/>
      <c r="BA46" s="534"/>
      <c r="DU46" s="48"/>
      <c r="DV46" s="58" t="s">
        <v>110</v>
      </c>
      <c r="DW46" s="58" t="s">
        <v>111</v>
      </c>
      <c r="EL46" s="57" t="s">
        <v>112</v>
      </c>
      <c r="EM46" s="94" t="s">
        <v>113</v>
      </c>
      <c r="EN46" s="95"/>
    </row>
    <row r="47" spans="1:144" ht="11.25" customHeight="1">
      <c r="A47" s="393"/>
      <c r="B47" s="333"/>
      <c r="C47" s="333"/>
      <c r="D47" s="333"/>
      <c r="E47" s="333"/>
      <c r="F47" s="333"/>
      <c r="G47" s="397" t="s">
        <v>114</v>
      </c>
      <c r="H47" s="398"/>
      <c r="I47" s="398"/>
      <c r="J47" s="398"/>
      <c r="K47" s="398"/>
      <c r="L47" s="399"/>
      <c r="M47" s="536" t="str">
        <f>IF(TRIM(VLOOKUP("代表者",daisei,3,FALSE))="","",VLOOKUP("代表者",daisei,3,FALSE))</f>
        <v/>
      </c>
      <c r="N47" s="536"/>
      <c r="O47" s="536"/>
      <c r="P47" s="536"/>
      <c r="Q47" s="536"/>
      <c r="R47" s="536"/>
      <c r="S47" s="536"/>
      <c r="T47" s="536"/>
      <c r="U47" s="536"/>
      <c r="V47" s="536"/>
      <c r="W47" s="536"/>
      <c r="X47" s="536"/>
      <c r="Y47" s="536"/>
      <c r="Z47" s="536"/>
      <c r="AA47" s="536"/>
      <c r="AB47" s="536"/>
      <c r="AC47" s="537"/>
      <c r="AD47" s="518"/>
      <c r="AE47" s="519"/>
      <c r="AF47" s="524"/>
      <c r="AG47" s="403"/>
      <c r="AH47" s="403"/>
      <c r="AI47" s="403"/>
      <c r="AJ47" s="527"/>
      <c r="AK47" s="527"/>
      <c r="AL47" s="527"/>
      <c r="AM47" s="527"/>
      <c r="AN47" s="333"/>
      <c r="AO47" s="333"/>
      <c r="AP47" s="527"/>
      <c r="AQ47" s="527"/>
      <c r="AR47" s="334"/>
      <c r="AS47" s="334"/>
      <c r="AT47" s="527"/>
      <c r="AU47" s="527"/>
      <c r="AV47" s="334"/>
      <c r="AW47" s="529"/>
      <c r="AX47" s="531"/>
      <c r="AY47" s="522"/>
      <c r="AZ47" s="523"/>
      <c r="BA47" s="534"/>
      <c r="DU47" s="48"/>
      <c r="DV47" s="58" t="s">
        <v>115</v>
      </c>
      <c r="DW47" s="58" t="s">
        <v>116</v>
      </c>
      <c r="EL47" s="57" t="s">
        <v>117</v>
      </c>
      <c r="EM47" s="94" t="s">
        <v>118</v>
      </c>
      <c r="EN47" s="95"/>
    </row>
    <row r="48" spans="1:144" ht="11.25" customHeight="1">
      <c r="A48" s="393"/>
      <c r="B48" s="333"/>
      <c r="C48" s="333"/>
      <c r="D48" s="333"/>
      <c r="E48" s="333"/>
      <c r="F48" s="333"/>
      <c r="G48" s="397"/>
      <c r="H48" s="398"/>
      <c r="I48" s="398"/>
      <c r="J48" s="398"/>
      <c r="K48" s="398"/>
      <c r="L48" s="399"/>
      <c r="M48" s="536"/>
      <c r="N48" s="536"/>
      <c r="O48" s="536"/>
      <c r="P48" s="536"/>
      <c r="Q48" s="536"/>
      <c r="R48" s="536"/>
      <c r="S48" s="536"/>
      <c r="T48" s="536"/>
      <c r="U48" s="536"/>
      <c r="V48" s="536"/>
      <c r="W48" s="536"/>
      <c r="X48" s="536"/>
      <c r="Y48" s="536"/>
      <c r="Z48" s="536"/>
      <c r="AA48" s="536"/>
      <c r="AB48" s="536"/>
      <c r="AC48" s="537"/>
      <c r="AD48" s="422" t="s">
        <v>83</v>
      </c>
      <c r="AE48" s="332"/>
      <c r="AF48" s="420"/>
      <c r="AG48" s="475" t="str">
        <f>VLOOKUP("代表者",daisei,19,FALSE)&amp;""</f>
        <v/>
      </c>
      <c r="AH48" s="471"/>
      <c r="AI48" s="471"/>
      <c r="AJ48" s="471"/>
      <c r="AK48" s="471"/>
      <c r="AL48" s="471"/>
      <c r="AM48" s="471"/>
      <c r="AN48" s="471"/>
      <c r="AO48" s="471"/>
      <c r="AP48" s="471"/>
      <c r="AQ48" s="471"/>
      <c r="AR48" s="471"/>
      <c r="AS48" s="471"/>
      <c r="AT48" s="471"/>
      <c r="AU48" s="471"/>
      <c r="AV48" s="471"/>
      <c r="AW48" s="472"/>
      <c r="AX48" s="531"/>
      <c r="AY48" s="522"/>
      <c r="AZ48" s="523"/>
      <c r="BA48" s="534"/>
      <c r="DU48" s="48"/>
      <c r="DV48" s="58" t="s">
        <v>117</v>
      </c>
      <c r="DW48" s="58" t="s">
        <v>119</v>
      </c>
      <c r="EL48" s="57" t="s">
        <v>120</v>
      </c>
      <c r="EM48" s="94" t="s">
        <v>121</v>
      </c>
      <c r="EN48" s="95"/>
    </row>
    <row r="49" spans="1:144" ht="11.25" customHeight="1">
      <c r="A49" s="393"/>
      <c r="B49" s="333"/>
      <c r="C49" s="333"/>
      <c r="D49" s="333"/>
      <c r="E49" s="333"/>
      <c r="F49" s="333"/>
      <c r="G49" s="397"/>
      <c r="H49" s="398"/>
      <c r="I49" s="398"/>
      <c r="J49" s="398"/>
      <c r="K49" s="398"/>
      <c r="L49" s="399"/>
      <c r="M49" s="538"/>
      <c r="N49" s="538"/>
      <c r="O49" s="538"/>
      <c r="P49" s="538"/>
      <c r="Q49" s="538"/>
      <c r="R49" s="538"/>
      <c r="S49" s="538"/>
      <c r="T49" s="538"/>
      <c r="U49" s="538"/>
      <c r="V49" s="538"/>
      <c r="W49" s="538"/>
      <c r="X49" s="538"/>
      <c r="Y49" s="538"/>
      <c r="Z49" s="538"/>
      <c r="AA49" s="538"/>
      <c r="AB49" s="538"/>
      <c r="AC49" s="539"/>
      <c r="AD49" s="424"/>
      <c r="AE49" s="334"/>
      <c r="AF49" s="529"/>
      <c r="AG49" s="540"/>
      <c r="AH49" s="527"/>
      <c r="AI49" s="527"/>
      <c r="AJ49" s="527"/>
      <c r="AK49" s="527"/>
      <c r="AL49" s="527"/>
      <c r="AM49" s="527"/>
      <c r="AN49" s="527"/>
      <c r="AO49" s="527"/>
      <c r="AP49" s="527"/>
      <c r="AQ49" s="527"/>
      <c r="AR49" s="527"/>
      <c r="AS49" s="527"/>
      <c r="AT49" s="527"/>
      <c r="AU49" s="527"/>
      <c r="AV49" s="527"/>
      <c r="AW49" s="541"/>
      <c r="AX49" s="532"/>
      <c r="AY49" s="524"/>
      <c r="AZ49" s="403"/>
      <c r="BA49" s="535"/>
      <c r="DU49" s="48"/>
      <c r="DV49" s="58" t="s">
        <v>120</v>
      </c>
      <c r="DW49" s="58" t="s">
        <v>122</v>
      </c>
      <c r="EL49" s="57" t="s">
        <v>123</v>
      </c>
      <c r="EM49" s="94" t="s">
        <v>124</v>
      </c>
      <c r="EN49" s="95"/>
    </row>
    <row r="50" spans="1:144" ht="18" customHeight="1">
      <c r="A50" s="393"/>
      <c r="B50" s="333"/>
      <c r="C50" s="333"/>
      <c r="D50" s="333"/>
      <c r="E50" s="333"/>
      <c r="F50" s="333"/>
      <c r="G50" s="544" t="s">
        <v>125</v>
      </c>
      <c r="H50" s="545"/>
      <c r="I50" s="545"/>
      <c r="J50" s="545"/>
      <c r="K50" s="545"/>
      <c r="L50" s="546"/>
      <c r="M50" s="547" t="str">
        <f>IF(TRIM(VLOOKUP("代表者",daisei,9,FALSE))="","",VLOOKUP("代表者",daisei,9,FALSE))</f>
        <v/>
      </c>
      <c r="N50" s="548"/>
      <c r="O50" s="548"/>
      <c r="P50" s="548"/>
      <c r="Q50" s="548"/>
      <c r="R50" s="548"/>
      <c r="S50" s="548"/>
      <c r="T50" s="548"/>
      <c r="U50" s="548"/>
      <c r="V50" s="548"/>
      <c r="W50" s="548"/>
      <c r="X50" s="548"/>
      <c r="Y50" s="548"/>
      <c r="Z50" s="548"/>
      <c r="AA50" s="548"/>
      <c r="AB50" s="548"/>
      <c r="AC50" s="548"/>
      <c r="AD50" s="548"/>
      <c r="AE50" s="548"/>
      <c r="AF50" s="548"/>
      <c r="AG50" s="548"/>
      <c r="AH50" s="548"/>
      <c r="AI50" s="45" t="s">
        <v>126</v>
      </c>
      <c r="AJ50" s="549" t="str">
        <f>IF(ISBLANK(VLOOKUP("代表者",daisei,10,FALSE)),"",VLOOKUP("代表者",daisei,10,FALSE))</f>
        <v/>
      </c>
      <c r="AK50" s="549"/>
      <c r="AL50" s="549"/>
      <c r="AM50" s="549"/>
      <c r="AN50" s="549"/>
      <c r="AO50" s="549"/>
      <c r="AP50" s="549"/>
      <c r="AQ50" s="549"/>
      <c r="AR50" s="549"/>
      <c r="AS50" s="549"/>
      <c r="AT50" s="549"/>
      <c r="AU50" s="549"/>
      <c r="AV50" s="549"/>
      <c r="AW50" s="549"/>
      <c r="AX50" s="549"/>
      <c r="AY50" s="549"/>
      <c r="AZ50" s="549"/>
      <c r="BA50" s="46" t="s">
        <v>127</v>
      </c>
      <c r="DU50" s="48"/>
      <c r="DV50" s="58" t="s">
        <v>123</v>
      </c>
      <c r="DW50" s="58" t="s">
        <v>128</v>
      </c>
      <c r="EL50" s="57" t="s">
        <v>129</v>
      </c>
      <c r="EM50" s="94" t="s">
        <v>130</v>
      </c>
      <c r="EN50" s="95"/>
    </row>
    <row r="51" spans="1:144" ht="11.25" customHeight="1">
      <c r="A51" s="393"/>
      <c r="B51" s="333"/>
      <c r="C51" s="333"/>
      <c r="D51" s="333"/>
      <c r="E51" s="333"/>
      <c r="F51" s="333"/>
      <c r="G51" s="550" t="s">
        <v>131</v>
      </c>
      <c r="H51" s="398"/>
      <c r="I51" s="398"/>
      <c r="J51" s="398"/>
      <c r="K51" s="398"/>
      <c r="L51" s="399"/>
      <c r="M51" s="464" t="s">
        <v>132</v>
      </c>
      <c r="N51" s="464"/>
      <c r="O51" s="558" t="str">
        <f>VLOOKUP("代表者",daisei,12,FALSE)&amp;""</f>
        <v/>
      </c>
      <c r="P51" s="558"/>
      <c r="Q51" s="558"/>
      <c r="R51" s="558"/>
      <c r="S51" s="558"/>
      <c r="T51" s="558"/>
      <c r="U51" s="558"/>
      <c r="V51" s="558"/>
      <c r="W51" s="465"/>
      <c r="X51" s="465"/>
      <c r="Y51" s="465"/>
      <c r="Z51" s="465"/>
      <c r="AA51" s="465"/>
      <c r="AB51" s="465"/>
      <c r="AC51" s="465"/>
      <c r="AD51" s="465"/>
      <c r="AE51" s="465"/>
      <c r="AF51" s="465"/>
      <c r="AG51" s="465"/>
      <c r="AH51" s="465"/>
      <c r="AI51" s="465"/>
      <c r="AJ51" s="465"/>
      <c r="AK51" s="465"/>
      <c r="AL51" s="465"/>
      <c r="AM51" s="465"/>
      <c r="AN51" s="465"/>
      <c r="AO51" s="465"/>
      <c r="AP51" s="465"/>
      <c r="AQ51" s="465"/>
      <c r="AR51" s="465"/>
      <c r="AS51" s="465"/>
      <c r="AT51" s="465"/>
      <c r="AU51" s="465"/>
      <c r="AV51" s="465"/>
      <c r="AW51" s="465"/>
      <c r="AX51" s="465"/>
      <c r="AY51" s="465"/>
      <c r="AZ51" s="465"/>
      <c r="BA51" s="466"/>
      <c r="DU51" s="48"/>
      <c r="DV51" s="58" t="s">
        <v>129</v>
      </c>
      <c r="DW51" s="58" t="s">
        <v>133</v>
      </c>
      <c r="EL51" s="57" t="s">
        <v>134</v>
      </c>
      <c r="EM51" s="94" t="s">
        <v>135</v>
      </c>
      <c r="EN51" s="95"/>
    </row>
    <row r="52" spans="1:144" ht="11.25" customHeight="1">
      <c r="A52" s="393"/>
      <c r="B52" s="333"/>
      <c r="C52" s="333"/>
      <c r="D52" s="333"/>
      <c r="E52" s="333"/>
      <c r="F52" s="333"/>
      <c r="G52" s="550"/>
      <c r="H52" s="398"/>
      <c r="I52" s="398"/>
      <c r="J52" s="398"/>
      <c r="K52" s="398"/>
      <c r="L52" s="399"/>
      <c r="M52" s="454" t="str">
        <f>VLOOKUP("代表者",daisei,13,FALSE)&amp;VLOOKUP("代表者",daisei,14,FALSE)&amp;VLOOKUP("代表者",daisei,15,FALSE)&amp;VLOOKUP("代表者",daisei,16,FALSE)&amp;"　"&amp;VLOOKUP("代表者",daisei,17,FALSE)</f>
        <v>　</v>
      </c>
      <c r="N52" s="455"/>
      <c r="O52" s="455"/>
      <c r="P52" s="455"/>
      <c r="Q52" s="455"/>
      <c r="R52" s="455"/>
      <c r="S52" s="455"/>
      <c r="T52" s="455"/>
      <c r="U52" s="455"/>
      <c r="V52" s="455"/>
      <c r="W52" s="455"/>
      <c r="X52" s="455"/>
      <c r="Y52" s="455"/>
      <c r="Z52" s="455"/>
      <c r="AA52" s="455"/>
      <c r="AB52" s="455"/>
      <c r="AC52" s="455"/>
      <c r="AD52" s="455"/>
      <c r="AE52" s="455"/>
      <c r="AF52" s="455"/>
      <c r="AG52" s="455"/>
      <c r="AH52" s="455"/>
      <c r="AI52" s="455"/>
      <c r="AJ52" s="455"/>
      <c r="AK52" s="455"/>
      <c r="AL52" s="455"/>
      <c r="AM52" s="455"/>
      <c r="AN52" s="455"/>
      <c r="AO52" s="455"/>
      <c r="AP52" s="455"/>
      <c r="AQ52" s="455"/>
      <c r="AR52" s="455"/>
      <c r="AS52" s="455"/>
      <c r="AT52" s="455"/>
      <c r="AU52" s="455"/>
      <c r="AV52" s="455"/>
      <c r="AW52" s="455"/>
      <c r="AX52" s="455"/>
      <c r="AY52" s="455"/>
      <c r="AZ52" s="455"/>
      <c r="BA52" s="456"/>
      <c r="DU52" s="48"/>
      <c r="DV52" s="58" t="s">
        <v>134</v>
      </c>
      <c r="DW52" s="58" t="s">
        <v>136</v>
      </c>
      <c r="EL52" s="57" t="s">
        <v>137</v>
      </c>
      <c r="EM52" s="94" t="s">
        <v>138</v>
      </c>
      <c r="EN52" s="95"/>
    </row>
    <row r="53" spans="1:144" ht="11.25" customHeight="1">
      <c r="A53" s="382"/>
      <c r="B53" s="383"/>
      <c r="C53" s="383"/>
      <c r="D53" s="383"/>
      <c r="E53" s="383"/>
      <c r="F53" s="383"/>
      <c r="G53" s="410"/>
      <c r="H53" s="411"/>
      <c r="I53" s="411"/>
      <c r="J53" s="411"/>
      <c r="K53" s="411"/>
      <c r="L53" s="412"/>
      <c r="M53" s="457"/>
      <c r="N53" s="458"/>
      <c r="O53" s="458"/>
      <c r="P53" s="458"/>
      <c r="Q53" s="458"/>
      <c r="R53" s="458"/>
      <c r="S53" s="458"/>
      <c r="T53" s="458"/>
      <c r="U53" s="458"/>
      <c r="V53" s="458"/>
      <c r="W53" s="458"/>
      <c r="X53" s="458"/>
      <c r="Y53" s="458"/>
      <c r="Z53" s="458"/>
      <c r="AA53" s="458"/>
      <c r="AB53" s="458"/>
      <c r="AC53" s="458"/>
      <c r="AD53" s="458"/>
      <c r="AE53" s="458"/>
      <c r="AF53" s="458"/>
      <c r="AG53" s="458"/>
      <c r="AH53" s="458"/>
      <c r="AI53" s="458"/>
      <c r="AJ53" s="458"/>
      <c r="AK53" s="458"/>
      <c r="AL53" s="458"/>
      <c r="AM53" s="458"/>
      <c r="AN53" s="458"/>
      <c r="AO53" s="458"/>
      <c r="AP53" s="458"/>
      <c r="AQ53" s="458"/>
      <c r="AR53" s="458"/>
      <c r="AS53" s="458"/>
      <c r="AT53" s="458"/>
      <c r="AU53" s="458"/>
      <c r="AV53" s="458"/>
      <c r="AW53" s="458"/>
      <c r="AX53" s="458"/>
      <c r="AY53" s="458"/>
      <c r="AZ53" s="458"/>
      <c r="BA53" s="459"/>
      <c r="DU53" s="48"/>
      <c r="DV53" s="58" t="s">
        <v>139</v>
      </c>
      <c r="DW53" s="58" t="s">
        <v>140</v>
      </c>
      <c r="EL53" s="57" t="s">
        <v>139</v>
      </c>
      <c r="EM53" s="94" t="s">
        <v>141</v>
      </c>
      <c r="EN53" s="95"/>
    </row>
    <row r="54" spans="1:144" ht="11.25" customHeight="1">
      <c r="A54" s="503" t="s">
        <v>142</v>
      </c>
      <c r="B54" s="406"/>
      <c r="C54" s="406"/>
      <c r="D54" s="406"/>
      <c r="E54" s="406"/>
      <c r="F54" s="406"/>
      <c r="G54" s="565" t="s">
        <v>143</v>
      </c>
      <c r="H54" s="565"/>
      <c r="I54" s="565"/>
      <c r="J54" s="565"/>
      <c r="K54" s="565"/>
      <c r="L54" s="566"/>
      <c r="M54" s="573" t="str">
        <f>IF(TRIM(hojin_kojin_type)="","",hojin_kojin_type)</f>
        <v/>
      </c>
      <c r="N54" s="574"/>
      <c r="O54" s="574"/>
      <c r="P54" s="574"/>
      <c r="Q54" s="574"/>
      <c r="R54" s="574"/>
      <c r="S54" s="574"/>
      <c r="T54" s="575"/>
      <c r="U54" s="568" t="s">
        <v>144</v>
      </c>
      <c r="V54" s="406"/>
      <c r="W54" s="406"/>
      <c r="X54" s="406"/>
      <c r="Y54" s="406"/>
      <c r="Z54" s="406"/>
      <c r="AA54" s="406"/>
      <c r="AB54" s="406"/>
      <c r="AC54" s="406"/>
      <c r="AD54" s="528"/>
      <c r="AE54" s="569" t="str">
        <f>IF(ISBLANK(hojin_open_date),"",TEXT(hojin_open_date,"ggg"))</f>
        <v/>
      </c>
      <c r="AF54" s="570"/>
      <c r="AG54" s="570"/>
      <c r="AH54" s="570"/>
      <c r="AI54" s="525" t="str">
        <f>IF(ISBLANK(hojin_open_date),"",TEXT(hojin_open_date,"e"))</f>
        <v/>
      </c>
      <c r="AJ54" s="525"/>
      <c r="AK54" s="525"/>
      <c r="AL54" s="406" t="s">
        <v>20</v>
      </c>
      <c r="AM54" s="406"/>
      <c r="AN54" s="525" t="str">
        <f>IF(ISBLANK(hojin_open_date),"",MONTH(hojin_open_date))</f>
        <v/>
      </c>
      <c r="AO54" s="525"/>
      <c r="AP54" s="525"/>
      <c r="AQ54" s="525"/>
      <c r="AR54" s="525"/>
      <c r="AS54" s="406" t="s">
        <v>21</v>
      </c>
      <c r="AT54" s="406"/>
      <c r="AU54" s="525" t="str">
        <f>IF(ISBLANK(hojin_open_date),"",DAY(hojin_open_date))</f>
        <v/>
      </c>
      <c r="AV54" s="525"/>
      <c r="AW54" s="525"/>
      <c r="AX54" s="525"/>
      <c r="AY54" s="525"/>
      <c r="AZ54" s="406" t="s">
        <v>22</v>
      </c>
      <c r="BA54" s="553"/>
      <c r="DU54" s="48"/>
      <c r="DV54" s="58" t="s">
        <v>145</v>
      </c>
      <c r="DW54" s="58" t="s">
        <v>146</v>
      </c>
      <c r="EL54" s="57" t="s">
        <v>145</v>
      </c>
      <c r="EM54" s="94" t="s">
        <v>147</v>
      </c>
      <c r="EN54" s="95"/>
    </row>
    <row r="55" spans="1:144" ht="11.25" customHeight="1">
      <c r="A55" s="393"/>
      <c r="B55" s="333"/>
      <c r="C55" s="333"/>
      <c r="D55" s="333"/>
      <c r="E55" s="333"/>
      <c r="F55" s="333"/>
      <c r="G55" s="567"/>
      <c r="H55" s="567"/>
      <c r="I55" s="567"/>
      <c r="J55" s="567"/>
      <c r="K55" s="567"/>
      <c r="L55" s="462"/>
      <c r="M55" s="576"/>
      <c r="N55" s="577"/>
      <c r="O55" s="577"/>
      <c r="P55" s="577"/>
      <c r="Q55" s="577"/>
      <c r="R55" s="577"/>
      <c r="S55" s="577"/>
      <c r="T55" s="578"/>
      <c r="U55" s="423"/>
      <c r="V55" s="333"/>
      <c r="W55" s="333"/>
      <c r="X55" s="333"/>
      <c r="Y55" s="333"/>
      <c r="Z55" s="333"/>
      <c r="AA55" s="333"/>
      <c r="AB55" s="333"/>
      <c r="AC55" s="333"/>
      <c r="AD55" s="421"/>
      <c r="AE55" s="556"/>
      <c r="AF55" s="557"/>
      <c r="AG55" s="557"/>
      <c r="AH55" s="557"/>
      <c r="AI55" s="527"/>
      <c r="AJ55" s="527"/>
      <c r="AK55" s="527"/>
      <c r="AL55" s="333"/>
      <c r="AM55" s="333"/>
      <c r="AN55" s="527"/>
      <c r="AO55" s="527"/>
      <c r="AP55" s="527"/>
      <c r="AQ55" s="527"/>
      <c r="AR55" s="527"/>
      <c r="AS55" s="333"/>
      <c r="AT55" s="333"/>
      <c r="AU55" s="526"/>
      <c r="AV55" s="526"/>
      <c r="AW55" s="526"/>
      <c r="AX55" s="526"/>
      <c r="AY55" s="526"/>
      <c r="AZ55" s="334"/>
      <c r="BA55" s="409"/>
      <c r="DU55" s="48"/>
      <c r="DV55" s="58" t="s">
        <v>148</v>
      </c>
      <c r="DW55" s="58" t="s">
        <v>149</v>
      </c>
      <c r="EL55" s="57" t="s">
        <v>148</v>
      </c>
      <c r="EM55" s="94" t="s">
        <v>150</v>
      </c>
      <c r="EN55" s="95"/>
    </row>
    <row r="56" spans="1:144" ht="11.25" customHeight="1">
      <c r="A56" s="393"/>
      <c r="B56" s="333"/>
      <c r="C56" s="333"/>
      <c r="D56" s="333"/>
      <c r="E56" s="333"/>
      <c r="F56" s="333"/>
      <c r="G56" s="567"/>
      <c r="H56" s="567"/>
      <c r="I56" s="567"/>
      <c r="J56" s="567"/>
      <c r="K56" s="567"/>
      <c r="L56" s="462"/>
      <c r="M56" s="576"/>
      <c r="N56" s="577"/>
      <c r="O56" s="577"/>
      <c r="P56" s="577"/>
      <c r="Q56" s="577"/>
      <c r="R56" s="577"/>
      <c r="S56" s="577"/>
      <c r="T56" s="578"/>
      <c r="U56" s="422" t="s">
        <v>151</v>
      </c>
      <c r="V56" s="332"/>
      <c r="W56" s="332"/>
      <c r="X56" s="332"/>
      <c r="Y56" s="332"/>
      <c r="Z56" s="332"/>
      <c r="AA56" s="332"/>
      <c r="AB56" s="332"/>
      <c r="AC56" s="332"/>
      <c r="AD56" s="420"/>
      <c r="AE56" s="554" t="str">
        <f>IF(ISBLANK(kojin_open_date),"",TEXT(kojin_open_date,"ggg"))</f>
        <v/>
      </c>
      <c r="AF56" s="555"/>
      <c r="AG56" s="555"/>
      <c r="AH56" s="555"/>
      <c r="AI56" s="471" t="str">
        <f>IF(ISBLANK(kojin_open_date),"",TEXT(kojin_open_date,"e"))</f>
        <v/>
      </c>
      <c r="AJ56" s="471"/>
      <c r="AK56" s="471"/>
      <c r="AL56" s="332" t="s">
        <v>20</v>
      </c>
      <c r="AM56" s="332"/>
      <c r="AN56" s="471" t="str">
        <f>IF(ISBLANK(kojin_open_date),"",MONTH(kojin_open_date))</f>
        <v/>
      </c>
      <c r="AO56" s="471"/>
      <c r="AP56" s="471"/>
      <c r="AQ56" s="471"/>
      <c r="AR56" s="471"/>
      <c r="AS56" s="332" t="s">
        <v>21</v>
      </c>
      <c r="AT56" s="332"/>
      <c r="AU56" s="471" t="str">
        <f>IF(ISBLANK(kojin_open_date),"",DAY(kojin_open_date))</f>
        <v/>
      </c>
      <c r="AV56" s="471"/>
      <c r="AW56" s="471"/>
      <c r="AX56" s="471"/>
      <c r="AY56" s="471"/>
      <c r="AZ56" s="332" t="s">
        <v>22</v>
      </c>
      <c r="BA56" s="428"/>
      <c r="DU56" s="48"/>
      <c r="DV56" s="58" t="s">
        <v>152</v>
      </c>
      <c r="DW56" s="58" t="s">
        <v>153</v>
      </c>
      <c r="EL56" s="57" t="s">
        <v>152</v>
      </c>
      <c r="EM56" s="94" t="s">
        <v>154</v>
      </c>
    </row>
    <row r="57" spans="1:144" ht="11.25" customHeight="1">
      <c r="A57" s="393"/>
      <c r="B57" s="333"/>
      <c r="C57" s="333"/>
      <c r="D57" s="333"/>
      <c r="E57" s="333"/>
      <c r="F57" s="333"/>
      <c r="G57" s="567"/>
      <c r="H57" s="567"/>
      <c r="I57" s="567"/>
      <c r="J57" s="567"/>
      <c r="K57" s="567"/>
      <c r="L57" s="462"/>
      <c r="M57" s="579"/>
      <c r="N57" s="580"/>
      <c r="O57" s="580"/>
      <c r="P57" s="580"/>
      <c r="Q57" s="580"/>
      <c r="R57" s="580"/>
      <c r="S57" s="580"/>
      <c r="T57" s="581"/>
      <c r="U57" s="424"/>
      <c r="V57" s="334"/>
      <c r="W57" s="334"/>
      <c r="X57" s="334"/>
      <c r="Y57" s="334"/>
      <c r="Z57" s="334"/>
      <c r="AA57" s="334"/>
      <c r="AB57" s="334"/>
      <c r="AC57" s="334"/>
      <c r="AD57" s="529"/>
      <c r="AE57" s="556"/>
      <c r="AF57" s="557"/>
      <c r="AG57" s="557"/>
      <c r="AH57" s="557"/>
      <c r="AI57" s="527"/>
      <c r="AJ57" s="527"/>
      <c r="AK57" s="527"/>
      <c r="AL57" s="334"/>
      <c r="AM57" s="334"/>
      <c r="AN57" s="527"/>
      <c r="AO57" s="527"/>
      <c r="AP57" s="527"/>
      <c r="AQ57" s="527"/>
      <c r="AR57" s="527"/>
      <c r="AS57" s="334"/>
      <c r="AT57" s="334"/>
      <c r="AU57" s="527"/>
      <c r="AV57" s="527"/>
      <c r="AW57" s="527"/>
      <c r="AX57" s="527"/>
      <c r="AY57" s="527"/>
      <c r="AZ57" s="334"/>
      <c r="BA57" s="409"/>
      <c r="DU57" s="48"/>
      <c r="DV57" s="58" t="s">
        <v>155</v>
      </c>
      <c r="DW57" s="58" t="s">
        <v>156</v>
      </c>
      <c r="EL57" s="57" t="s">
        <v>155</v>
      </c>
      <c r="EM57" s="94" t="s">
        <v>157</v>
      </c>
    </row>
    <row r="58" spans="1:144" ht="11.25" customHeight="1">
      <c r="A58" s="393"/>
      <c r="B58" s="333"/>
      <c r="C58" s="333"/>
      <c r="D58" s="333"/>
      <c r="E58" s="333"/>
      <c r="F58" s="333"/>
      <c r="G58" s="422" t="s">
        <v>158</v>
      </c>
      <c r="H58" s="332"/>
      <c r="I58" s="332"/>
      <c r="J58" s="332"/>
      <c r="K58" s="332"/>
      <c r="L58" s="448"/>
      <c r="M58" s="560" t="str">
        <f>IF(TRIM(capital)="","",capital)</f>
        <v/>
      </c>
      <c r="N58" s="551"/>
      <c r="O58" s="551"/>
      <c r="P58" s="551"/>
      <c r="Q58" s="551"/>
      <c r="R58" s="551"/>
      <c r="S58" s="551"/>
      <c r="T58" s="562" t="s">
        <v>159</v>
      </c>
      <c r="U58" s="332"/>
      <c r="V58" s="420"/>
      <c r="W58" s="422" t="s">
        <v>160</v>
      </c>
      <c r="X58" s="332"/>
      <c r="Y58" s="332"/>
      <c r="Z58" s="332"/>
      <c r="AA58" s="332"/>
      <c r="AB58" s="332"/>
      <c r="AC58" s="551" t="str">
        <f>IF(TRIM(jug_count)="","",jug_count)</f>
        <v/>
      </c>
      <c r="AD58" s="551"/>
      <c r="AE58" s="551"/>
      <c r="AF58" s="551"/>
      <c r="AG58" s="333" t="s">
        <v>161</v>
      </c>
      <c r="AH58" s="333"/>
      <c r="AI58" s="563" t="s">
        <v>27</v>
      </c>
      <c r="AJ58" s="332" t="s">
        <v>162</v>
      </c>
      <c r="AK58" s="332"/>
      <c r="AL58" s="332"/>
      <c r="AM58" s="332"/>
      <c r="AN58" s="332"/>
      <c r="AO58" s="332"/>
      <c r="AP58" s="332"/>
      <c r="AQ58" s="332"/>
      <c r="AR58" s="332"/>
      <c r="AS58" s="332"/>
      <c r="AT58" s="332"/>
      <c r="AU58" s="332"/>
      <c r="AV58" s="551"/>
      <c r="AW58" s="551"/>
      <c r="AX58" s="551"/>
      <c r="AY58" s="332" t="s">
        <v>161</v>
      </c>
      <c r="AZ58" s="332"/>
      <c r="BA58" s="542" t="s">
        <v>28</v>
      </c>
      <c r="DU58" s="48"/>
      <c r="DV58" s="58" t="s">
        <v>163</v>
      </c>
      <c r="DW58" s="58" t="s">
        <v>164</v>
      </c>
      <c r="EL58" s="57" t="s">
        <v>163</v>
      </c>
      <c r="EM58" s="94" t="s">
        <v>165</v>
      </c>
    </row>
    <row r="59" spans="1:144" ht="11.25" customHeight="1">
      <c r="A59" s="382"/>
      <c r="B59" s="383"/>
      <c r="C59" s="383"/>
      <c r="D59" s="383"/>
      <c r="E59" s="383"/>
      <c r="F59" s="383"/>
      <c r="G59" s="386"/>
      <c r="H59" s="383"/>
      <c r="I59" s="383"/>
      <c r="J59" s="383"/>
      <c r="K59" s="383"/>
      <c r="L59" s="559"/>
      <c r="M59" s="561"/>
      <c r="N59" s="552"/>
      <c r="O59" s="552"/>
      <c r="P59" s="552"/>
      <c r="Q59" s="552"/>
      <c r="R59" s="552"/>
      <c r="S59" s="552"/>
      <c r="T59" s="383"/>
      <c r="U59" s="383"/>
      <c r="V59" s="384"/>
      <c r="W59" s="386"/>
      <c r="X59" s="383"/>
      <c r="Y59" s="383"/>
      <c r="Z59" s="383"/>
      <c r="AA59" s="383"/>
      <c r="AB59" s="383"/>
      <c r="AC59" s="552"/>
      <c r="AD59" s="552"/>
      <c r="AE59" s="552"/>
      <c r="AF59" s="552"/>
      <c r="AG59" s="383"/>
      <c r="AH59" s="383"/>
      <c r="AI59" s="564"/>
      <c r="AJ59" s="383"/>
      <c r="AK59" s="383"/>
      <c r="AL59" s="383"/>
      <c r="AM59" s="383"/>
      <c r="AN59" s="383"/>
      <c r="AO59" s="383"/>
      <c r="AP59" s="383"/>
      <c r="AQ59" s="383"/>
      <c r="AR59" s="383"/>
      <c r="AS59" s="383"/>
      <c r="AT59" s="383"/>
      <c r="AU59" s="383"/>
      <c r="AV59" s="552"/>
      <c r="AW59" s="552"/>
      <c r="AX59" s="552"/>
      <c r="AY59" s="383"/>
      <c r="AZ59" s="383"/>
      <c r="BA59" s="543"/>
      <c r="DU59" s="48"/>
      <c r="DV59" s="58" t="s">
        <v>166</v>
      </c>
      <c r="DW59" s="58" t="s">
        <v>167</v>
      </c>
      <c r="EL59" s="57" t="s">
        <v>166</v>
      </c>
      <c r="EM59" s="94" t="s">
        <v>168</v>
      </c>
    </row>
    <row r="60" spans="1:144" ht="9" customHeight="1">
      <c r="A60" s="503" t="s">
        <v>169</v>
      </c>
      <c r="B60" s="406"/>
      <c r="C60" s="406"/>
      <c r="D60" s="406"/>
      <c r="E60" s="406"/>
      <c r="F60" s="406"/>
      <c r="G60" s="504" t="s">
        <v>56</v>
      </c>
      <c r="H60" s="571"/>
      <c r="I60" s="571"/>
      <c r="J60" s="571"/>
      <c r="K60" s="571"/>
      <c r="L60" s="572"/>
      <c r="M60" s="509" t="str">
        <f>IF(ISBLANK(VLOOKUP("政令使用人",daisei,4,FALSE)),"",VLOOKUP("政令使用人",daisei,4,FALSE))</f>
        <v/>
      </c>
      <c r="N60" s="509"/>
      <c r="O60" s="509"/>
      <c r="P60" s="509"/>
      <c r="Q60" s="509"/>
      <c r="R60" s="509"/>
      <c r="S60" s="509"/>
      <c r="T60" s="509"/>
      <c r="U60" s="509"/>
      <c r="V60" s="509"/>
      <c r="W60" s="509"/>
      <c r="X60" s="509"/>
      <c r="Y60" s="509"/>
      <c r="Z60" s="509"/>
      <c r="AA60" s="509"/>
      <c r="AB60" s="509"/>
      <c r="AC60" s="510"/>
      <c r="AD60" s="514" t="s">
        <v>104</v>
      </c>
      <c r="AE60" s="515"/>
      <c r="AF60" s="520" t="str">
        <f>IF(ISBLANK(VLOOKUP("政令使用人",daisei,8,FALSE)),"",TEXT(VLOOKUP("政令使用人",daisei,8,FALSE),"ggg"))</f>
        <v/>
      </c>
      <c r="AG60" s="521"/>
      <c r="AH60" s="521"/>
      <c r="AI60" s="521"/>
      <c r="AJ60" s="525" t="str">
        <f>IF(ISBLANK(VLOOKUP("政令使用人",daisei,8,FALSE)),"",TEXT(VLOOKUP("政令使用人",daisei,8,FALSE),"e"))</f>
        <v/>
      </c>
      <c r="AK60" s="525"/>
      <c r="AL60" s="525"/>
      <c r="AM60" s="525"/>
      <c r="AN60" s="333" t="s">
        <v>20</v>
      </c>
      <c r="AO60" s="333"/>
      <c r="AP60" s="525" t="str">
        <f>IF(ISBLANK(VLOOKUP("政令使用人",daisei,8,FALSE)),"",MONTH(VLOOKUP("政令使用人",daisei,8,FALSE)))</f>
        <v/>
      </c>
      <c r="AQ60" s="525"/>
      <c r="AR60" s="406" t="s">
        <v>21</v>
      </c>
      <c r="AS60" s="406"/>
      <c r="AT60" s="525" t="str">
        <f>IF(ISBLANK(VLOOKUP("政令使用人",daisei,8,FALSE)),"",DAY(VLOOKUP("政令使用人",daisei,8,FALSE)))</f>
        <v/>
      </c>
      <c r="AU60" s="525"/>
      <c r="AV60" s="406" t="s">
        <v>22</v>
      </c>
      <c r="AW60" s="528"/>
      <c r="AX60" s="582" t="s">
        <v>105</v>
      </c>
      <c r="AY60" s="520" t="str">
        <f>LEFT(VLOOKUP("政令使用人",daisei,7,FALSE),1)</f>
        <v/>
      </c>
      <c r="AZ60" s="521"/>
      <c r="BA60" s="533"/>
      <c r="DU60" s="48"/>
      <c r="DV60" s="58" t="s">
        <v>170</v>
      </c>
      <c r="DW60" s="58" t="s">
        <v>171</v>
      </c>
      <c r="EL60" s="57" t="s">
        <v>170</v>
      </c>
      <c r="EM60" s="94" t="s">
        <v>172</v>
      </c>
    </row>
    <row r="61" spans="1:144" ht="9" customHeight="1">
      <c r="A61" s="393"/>
      <c r="B61" s="333"/>
      <c r="C61" s="333"/>
      <c r="D61" s="333"/>
      <c r="E61" s="333"/>
      <c r="F61" s="333"/>
      <c r="G61" s="424"/>
      <c r="H61" s="334"/>
      <c r="I61" s="334"/>
      <c r="J61" s="334"/>
      <c r="K61" s="334"/>
      <c r="L61" s="450"/>
      <c r="M61" s="512"/>
      <c r="N61" s="512"/>
      <c r="O61" s="512"/>
      <c r="P61" s="512"/>
      <c r="Q61" s="512"/>
      <c r="R61" s="512"/>
      <c r="S61" s="512"/>
      <c r="T61" s="512"/>
      <c r="U61" s="512"/>
      <c r="V61" s="512"/>
      <c r="W61" s="512"/>
      <c r="X61" s="512"/>
      <c r="Y61" s="512"/>
      <c r="Z61" s="512"/>
      <c r="AA61" s="512"/>
      <c r="AB61" s="512"/>
      <c r="AC61" s="513"/>
      <c r="AD61" s="516"/>
      <c r="AE61" s="517"/>
      <c r="AF61" s="522"/>
      <c r="AG61" s="523"/>
      <c r="AH61" s="523"/>
      <c r="AI61" s="523"/>
      <c r="AJ61" s="526"/>
      <c r="AK61" s="526"/>
      <c r="AL61" s="526"/>
      <c r="AM61" s="526"/>
      <c r="AN61" s="333"/>
      <c r="AO61" s="333"/>
      <c r="AP61" s="526"/>
      <c r="AQ61" s="526"/>
      <c r="AR61" s="333"/>
      <c r="AS61" s="333"/>
      <c r="AT61" s="526"/>
      <c r="AU61" s="526"/>
      <c r="AV61" s="333"/>
      <c r="AW61" s="421"/>
      <c r="AX61" s="583"/>
      <c r="AY61" s="522"/>
      <c r="AZ61" s="523"/>
      <c r="BA61" s="534"/>
      <c r="DU61" s="48"/>
      <c r="DV61" s="58" t="s">
        <v>173</v>
      </c>
      <c r="DW61" s="58" t="s">
        <v>174</v>
      </c>
      <c r="EL61" s="57" t="s">
        <v>173</v>
      </c>
      <c r="EM61" s="94" t="s">
        <v>175</v>
      </c>
      <c r="EN61" s="95"/>
    </row>
    <row r="62" spans="1:144" ht="11.25" customHeight="1">
      <c r="A62" s="393"/>
      <c r="B62" s="333"/>
      <c r="C62" s="333"/>
      <c r="D62" s="333"/>
      <c r="E62" s="333"/>
      <c r="F62" s="333"/>
      <c r="G62" s="397" t="s">
        <v>114</v>
      </c>
      <c r="H62" s="398"/>
      <c r="I62" s="398"/>
      <c r="J62" s="398"/>
      <c r="K62" s="398"/>
      <c r="L62" s="399"/>
      <c r="M62" s="536" t="str">
        <f>IF(ISBLANK(VLOOKUP("政令使用人",daisei,3,FALSE)),"",VLOOKUP("政令使用人",daisei,3,FALSE))</f>
        <v/>
      </c>
      <c r="N62" s="536"/>
      <c r="O62" s="536"/>
      <c r="P62" s="536"/>
      <c r="Q62" s="536"/>
      <c r="R62" s="536"/>
      <c r="S62" s="536"/>
      <c r="T62" s="536"/>
      <c r="U62" s="536"/>
      <c r="V62" s="536"/>
      <c r="W62" s="536"/>
      <c r="X62" s="536"/>
      <c r="Y62" s="536"/>
      <c r="Z62" s="536"/>
      <c r="AA62" s="536"/>
      <c r="AB62" s="536"/>
      <c r="AC62" s="537"/>
      <c r="AD62" s="518"/>
      <c r="AE62" s="519"/>
      <c r="AF62" s="524"/>
      <c r="AG62" s="403"/>
      <c r="AH62" s="403"/>
      <c r="AI62" s="403"/>
      <c r="AJ62" s="527"/>
      <c r="AK62" s="527"/>
      <c r="AL62" s="527"/>
      <c r="AM62" s="527"/>
      <c r="AN62" s="333"/>
      <c r="AO62" s="333"/>
      <c r="AP62" s="527"/>
      <c r="AQ62" s="527"/>
      <c r="AR62" s="334"/>
      <c r="AS62" s="334"/>
      <c r="AT62" s="527"/>
      <c r="AU62" s="527"/>
      <c r="AV62" s="334"/>
      <c r="AW62" s="529"/>
      <c r="AX62" s="583"/>
      <c r="AY62" s="522"/>
      <c r="AZ62" s="523"/>
      <c r="BA62" s="534"/>
      <c r="DU62" s="48"/>
      <c r="DV62" s="58" t="s">
        <v>176</v>
      </c>
      <c r="DW62" s="58" t="s">
        <v>177</v>
      </c>
      <c r="EL62" s="57" t="s">
        <v>176</v>
      </c>
      <c r="EM62" s="94" t="s">
        <v>178</v>
      </c>
      <c r="EN62" s="95"/>
    </row>
    <row r="63" spans="1:144" ht="11.25" customHeight="1">
      <c r="A63" s="393"/>
      <c r="B63" s="333"/>
      <c r="C63" s="333"/>
      <c r="D63" s="333"/>
      <c r="E63" s="333"/>
      <c r="F63" s="333"/>
      <c r="G63" s="397"/>
      <c r="H63" s="398"/>
      <c r="I63" s="398"/>
      <c r="J63" s="398"/>
      <c r="K63" s="398"/>
      <c r="L63" s="399"/>
      <c r="M63" s="536"/>
      <c r="N63" s="536"/>
      <c r="O63" s="536"/>
      <c r="P63" s="536"/>
      <c r="Q63" s="536"/>
      <c r="R63" s="536"/>
      <c r="S63" s="536"/>
      <c r="T63" s="536"/>
      <c r="U63" s="536"/>
      <c r="V63" s="536"/>
      <c r="W63" s="536"/>
      <c r="X63" s="536"/>
      <c r="Y63" s="536"/>
      <c r="Z63" s="536"/>
      <c r="AA63" s="536"/>
      <c r="AB63" s="536"/>
      <c r="AC63" s="537"/>
      <c r="AD63" s="422" t="s">
        <v>83</v>
      </c>
      <c r="AE63" s="332"/>
      <c r="AF63" s="420"/>
      <c r="AG63" s="475" t="str">
        <f>VLOOKUP("政令使用人",daisei,19,FALSE)&amp;""</f>
        <v/>
      </c>
      <c r="AH63" s="471"/>
      <c r="AI63" s="471"/>
      <c r="AJ63" s="471"/>
      <c r="AK63" s="471"/>
      <c r="AL63" s="471"/>
      <c r="AM63" s="471"/>
      <c r="AN63" s="471"/>
      <c r="AO63" s="471"/>
      <c r="AP63" s="471"/>
      <c r="AQ63" s="471"/>
      <c r="AR63" s="471"/>
      <c r="AS63" s="471"/>
      <c r="AT63" s="471"/>
      <c r="AU63" s="471"/>
      <c r="AV63" s="471"/>
      <c r="AW63" s="472"/>
      <c r="AX63" s="583"/>
      <c r="AY63" s="522"/>
      <c r="AZ63" s="523"/>
      <c r="BA63" s="534"/>
      <c r="DU63" s="48"/>
      <c r="DV63" s="58" t="s">
        <v>179</v>
      </c>
      <c r="DW63" s="58" t="s">
        <v>180</v>
      </c>
      <c r="EL63" s="57" t="s">
        <v>179</v>
      </c>
      <c r="EM63" s="94" t="s">
        <v>181</v>
      </c>
      <c r="EN63" s="95"/>
    </row>
    <row r="64" spans="1:144" ht="11.25" customHeight="1">
      <c r="A64" s="393"/>
      <c r="B64" s="333"/>
      <c r="C64" s="333"/>
      <c r="D64" s="333"/>
      <c r="E64" s="333"/>
      <c r="F64" s="333"/>
      <c r="G64" s="397"/>
      <c r="H64" s="398"/>
      <c r="I64" s="398"/>
      <c r="J64" s="398"/>
      <c r="K64" s="398"/>
      <c r="L64" s="399"/>
      <c r="M64" s="538"/>
      <c r="N64" s="538"/>
      <c r="O64" s="538"/>
      <c r="P64" s="538"/>
      <c r="Q64" s="538"/>
      <c r="R64" s="538"/>
      <c r="S64" s="538"/>
      <c r="T64" s="538"/>
      <c r="U64" s="538"/>
      <c r="V64" s="538"/>
      <c r="W64" s="538"/>
      <c r="X64" s="538"/>
      <c r="Y64" s="538"/>
      <c r="Z64" s="538"/>
      <c r="AA64" s="538"/>
      <c r="AB64" s="538"/>
      <c r="AC64" s="539"/>
      <c r="AD64" s="424"/>
      <c r="AE64" s="334"/>
      <c r="AF64" s="529"/>
      <c r="AG64" s="540"/>
      <c r="AH64" s="527"/>
      <c r="AI64" s="527"/>
      <c r="AJ64" s="527"/>
      <c r="AK64" s="527"/>
      <c r="AL64" s="527"/>
      <c r="AM64" s="527"/>
      <c r="AN64" s="527"/>
      <c r="AO64" s="527"/>
      <c r="AP64" s="527"/>
      <c r="AQ64" s="527"/>
      <c r="AR64" s="527"/>
      <c r="AS64" s="527"/>
      <c r="AT64" s="527"/>
      <c r="AU64" s="527"/>
      <c r="AV64" s="527"/>
      <c r="AW64" s="541"/>
      <c r="AX64" s="584"/>
      <c r="AY64" s="524"/>
      <c r="AZ64" s="403"/>
      <c r="BA64" s="535"/>
      <c r="DU64" s="48"/>
      <c r="DV64" s="58" t="s">
        <v>182</v>
      </c>
      <c r="DW64" s="58" t="s">
        <v>183</v>
      </c>
      <c r="EL64" s="57" t="s">
        <v>182</v>
      </c>
      <c r="EM64" s="94" t="s">
        <v>184</v>
      </c>
      <c r="EN64" s="95"/>
    </row>
    <row r="65" spans="1:144" ht="11.25" customHeight="1">
      <c r="A65" s="393"/>
      <c r="B65" s="333"/>
      <c r="C65" s="333"/>
      <c r="D65" s="333"/>
      <c r="E65" s="333"/>
      <c r="F65" s="333"/>
      <c r="G65" s="550" t="s">
        <v>131</v>
      </c>
      <c r="H65" s="398"/>
      <c r="I65" s="398"/>
      <c r="J65" s="398"/>
      <c r="K65" s="398"/>
      <c r="L65" s="399"/>
      <c r="M65" s="585" t="s">
        <v>132</v>
      </c>
      <c r="N65" s="585"/>
      <c r="O65" s="558" t="str">
        <f>VLOOKUP("政令使用人",daisei,12,FALSE)&amp;""</f>
        <v/>
      </c>
      <c r="P65" s="558"/>
      <c r="Q65" s="558"/>
      <c r="R65" s="558"/>
      <c r="S65" s="558"/>
      <c r="T65" s="558"/>
      <c r="U65" s="558"/>
      <c r="V65" s="558"/>
      <c r="W65" s="465"/>
      <c r="X65" s="465"/>
      <c r="Y65" s="465"/>
      <c r="Z65" s="465"/>
      <c r="AA65" s="465"/>
      <c r="AB65" s="465"/>
      <c r="AC65" s="465"/>
      <c r="AD65" s="465"/>
      <c r="AE65" s="465"/>
      <c r="AF65" s="465"/>
      <c r="AG65" s="465"/>
      <c r="AH65" s="465"/>
      <c r="AI65" s="465"/>
      <c r="AJ65" s="465"/>
      <c r="AK65" s="465"/>
      <c r="AL65" s="465"/>
      <c r="AM65" s="465"/>
      <c r="AN65" s="465"/>
      <c r="AO65" s="465"/>
      <c r="AP65" s="465"/>
      <c r="AQ65" s="465"/>
      <c r="AR65" s="465"/>
      <c r="AS65" s="465"/>
      <c r="AT65" s="465"/>
      <c r="AU65" s="465"/>
      <c r="AV65" s="465"/>
      <c r="AW65" s="465"/>
      <c r="AX65" s="465"/>
      <c r="AY65" s="465"/>
      <c r="AZ65" s="465"/>
      <c r="BA65" s="466"/>
      <c r="DU65" s="48"/>
      <c r="DV65" s="58" t="s">
        <v>185</v>
      </c>
      <c r="DW65" s="58" t="s">
        <v>186</v>
      </c>
      <c r="EL65" s="57" t="s">
        <v>185</v>
      </c>
      <c r="EM65" s="94" t="s">
        <v>187</v>
      </c>
      <c r="EN65" s="95"/>
    </row>
    <row r="66" spans="1:144" ht="11.25" customHeight="1">
      <c r="A66" s="393"/>
      <c r="B66" s="333"/>
      <c r="C66" s="333"/>
      <c r="D66" s="333"/>
      <c r="E66" s="333"/>
      <c r="F66" s="333"/>
      <c r="G66" s="397"/>
      <c r="H66" s="398"/>
      <c r="I66" s="398"/>
      <c r="J66" s="398"/>
      <c r="K66" s="398"/>
      <c r="L66" s="399"/>
      <c r="M66" s="454" t="str">
        <f>VLOOKUP("政令使用人",daisei,13,FALSE)&amp;VLOOKUP("政令使用人",daisei,14,FALSE)&amp;VLOOKUP("政令使用人",daisei,15,FALSE)&amp;VLOOKUP("政令使用人",daisei,16,FALSE)&amp;"　"&amp;VLOOKUP("政令使用人",daisei,17,FALSE)</f>
        <v>　</v>
      </c>
      <c r="N66" s="455"/>
      <c r="O66" s="455"/>
      <c r="P66" s="455"/>
      <c r="Q66" s="455"/>
      <c r="R66" s="455"/>
      <c r="S66" s="455"/>
      <c r="T66" s="455"/>
      <c r="U66" s="455"/>
      <c r="V66" s="455"/>
      <c r="W66" s="455"/>
      <c r="X66" s="455"/>
      <c r="Y66" s="455"/>
      <c r="Z66" s="455"/>
      <c r="AA66" s="455"/>
      <c r="AB66" s="455"/>
      <c r="AC66" s="455"/>
      <c r="AD66" s="455"/>
      <c r="AE66" s="455"/>
      <c r="AF66" s="455"/>
      <c r="AG66" s="455"/>
      <c r="AH66" s="455"/>
      <c r="AI66" s="455"/>
      <c r="AJ66" s="455"/>
      <c r="AK66" s="455"/>
      <c r="AL66" s="455"/>
      <c r="AM66" s="455"/>
      <c r="AN66" s="455"/>
      <c r="AO66" s="455"/>
      <c r="AP66" s="455"/>
      <c r="AQ66" s="455"/>
      <c r="AR66" s="455"/>
      <c r="AS66" s="455"/>
      <c r="AT66" s="455"/>
      <c r="AU66" s="455"/>
      <c r="AV66" s="455"/>
      <c r="AW66" s="455"/>
      <c r="AX66" s="455"/>
      <c r="AY66" s="455"/>
      <c r="AZ66" s="455"/>
      <c r="BA66" s="456"/>
      <c r="DU66" s="48"/>
      <c r="DV66" s="58" t="s">
        <v>188</v>
      </c>
      <c r="DW66" s="58" t="s">
        <v>189</v>
      </c>
      <c r="EL66" s="57" t="s">
        <v>188</v>
      </c>
      <c r="EM66" s="94" t="s">
        <v>190</v>
      </c>
      <c r="EN66" s="95"/>
    </row>
    <row r="67" spans="1:144" ht="11.25" customHeight="1">
      <c r="A67" s="382"/>
      <c r="B67" s="383"/>
      <c r="C67" s="383"/>
      <c r="D67" s="383"/>
      <c r="E67" s="383"/>
      <c r="F67" s="383"/>
      <c r="G67" s="410"/>
      <c r="H67" s="411"/>
      <c r="I67" s="411"/>
      <c r="J67" s="411"/>
      <c r="K67" s="411"/>
      <c r="L67" s="412"/>
      <c r="M67" s="457"/>
      <c r="N67" s="458"/>
      <c r="O67" s="458"/>
      <c r="P67" s="458"/>
      <c r="Q67" s="458"/>
      <c r="R67" s="458"/>
      <c r="S67" s="458"/>
      <c r="T67" s="458"/>
      <c r="U67" s="458"/>
      <c r="V67" s="458"/>
      <c r="W67" s="458"/>
      <c r="X67" s="458"/>
      <c r="Y67" s="458"/>
      <c r="Z67" s="458"/>
      <c r="AA67" s="458"/>
      <c r="AB67" s="458"/>
      <c r="AC67" s="458"/>
      <c r="AD67" s="458"/>
      <c r="AE67" s="458"/>
      <c r="AF67" s="458"/>
      <c r="AG67" s="458"/>
      <c r="AH67" s="458"/>
      <c r="AI67" s="458"/>
      <c r="AJ67" s="458"/>
      <c r="AK67" s="458"/>
      <c r="AL67" s="458"/>
      <c r="AM67" s="458"/>
      <c r="AN67" s="455"/>
      <c r="AO67" s="455"/>
      <c r="AP67" s="458"/>
      <c r="AQ67" s="458"/>
      <c r="AR67" s="458"/>
      <c r="AS67" s="458"/>
      <c r="AT67" s="458"/>
      <c r="AU67" s="458"/>
      <c r="AV67" s="458"/>
      <c r="AW67" s="458"/>
      <c r="AX67" s="458"/>
      <c r="AY67" s="458"/>
      <c r="AZ67" s="458"/>
      <c r="BA67" s="459"/>
      <c r="DU67" s="48"/>
      <c r="DV67" s="58" t="s">
        <v>191</v>
      </c>
      <c r="DW67" s="58" t="s">
        <v>192</v>
      </c>
      <c r="EL67" s="57" t="s">
        <v>193</v>
      </c>
      <c r="EM67" s="94" t="s">
        <v>194</v>
      </c>
      <c r="EN67" s="95"/>
    </row>
    <row r="68" spans="1:144" ht="9" customHeight="1">
      <c r="A68" s="479" t="s">
        <v>195</v>
      </c>
      <c r="B68" s="480"/>
      <c r="C68" s="480"/>
      <c r="D68" s="480"/>
      <c r="E68" s="480"/>
      <c r="F68" s="481"/>
      <c r="G68" s="504" t="s">
        <v>56</v>
      </c>
      <c r="H68" s="571"/>
      <c r="I68" s="571"/>
      <c r="J68" s="571"/>
      <c r="K68" s="571"/>
      <c r="L68" s="572"/>
      <c r="M68" s="508" t="str">
        <f>IF(ISBLANK(VLOOKUP("専任取引士1",sentori,4,FALSE)),"",VLOOKUP("専任取引士1",sentori,4,FALSE))</f>
        <v/>
      </c>
      <c r="N68" s="509"/>
      <c r="O68" s="509"/>
      <c r="P68" s="509"/>
      <c r="Q68" s="509"/>
      <c r="R68" s="509"/>
      <c r="S68" s="509"/>
      <c r="T68" s="509"/>
      <c r="U68" s="509"/>
      <c r="V68" s="509"/>
      <c r="W68" s="509"/>
      <c r="X68" s="509"/>
      <c r="Y68" s="509"/>
      <c r="Z68" s="509"/>
      <c r="AA68" s="509"/>
      <c r="AB68" s="509"/>
      <c r="AC68" s="510"/>
      <c r="AD68" s="514" t="s">
        <v>196</v>
      </c>
      <c r="AE68" s="515"/>
      <c r="AF68" s="520" t="str">
        <f>IF(ISBLANK(VLOOKUP("専任取引士1",sentori,8,FALSE)),"",TEXT(VLOOKUP("専任取引士1",sentori,8,FALSE),"ggg"))</f>
        <v/>
      </c>
      <c r="AG68" s="521"/>
      <c r="AH68" s="521"/>
      <c r="AI68" s="521"/>
      <c r="AJ68" s="525" t="str">
        <f>IF(ISBLANK(VLOOKUP("専任取引士1",sentori,8,FALSE)),"",TEXT(VLOOKUP("専任取引士1",sentori,8,FALSE),"e"))</f>
        <v/>
      </c>
      <c r="AK68" s="525"/>
      <c r="AL68" s="525"/>
      <c r="AM68" s="525"/>
      <c r="AN68" s="406" t="s">
        <v>197</v>
      </c>
      <c r="AO68" s="406"/>
      <c r="AP68" s="525" t="str">
        <f>IF(ISBLANK(VLOOKUP("専任取引士1",sentori,8,FALSE)),"",MONTH(VLOOKUP("専任取引士1",sentori,8,FALSE)))</f>
        <v/>
      </c>
      <c r="AQ68" s="525"/>
      <c r="AR68" s="406" t="s">
        <v>198</v>
      </c>
      <c r="AS68" s="406"/>
      <c r="AT68" s="525" t="str">
        <f>IF(ISBLANK(VLOOKUP("専任取引士1",sentori,8,FALSE)),"",DAY(VLOOKUP("専任取引士1",sentori,8,FALSE)))</f>
        <v/>
      </c>
      <c r="AU68" s="525"/>
      <c r="AV68" s="406" t="s">
        <v>199</v>
      </c>
      <c r="AW68" s="528"/>
      <c r="AX68" s="582" t="s">
        <v>200</v>
      </c>
      <c r="AY68" s="520" t="str">
        <f>LEFT(VLOOKUP("専任取引士1",sentori,7,FALSE),1)</f>
        <v/>
      </c>
      <c r="AZ68" s="521"/>
      <c r="BA68" s="533"/>
      <c r="DU68" s="48"/>
      <c r="DV68" s="58" t="s">
        <v>201</v>
      </c>
      <c r="DW68" s="58" t="s">
        <v>202</v>
      </c>
      <c r="EL68" s="57" t="s">
        <v>191</v>
      </c>
      <c r="EM68" s="94" t="s">
        <v>203</v>
      </c>
      <c r="EN68" s="95"/>
    </row>
    <row r="69" spans="1:144" ht="9" customHeight="1">
      <c r="A69" s="482"/>
      <c r="B69" s="483"/>
      <c r="C69" s="483"/>
      <c r="D69" s="483"/>
      <c r="E69" s="483"/>
      <c r="F69" s="484"/>
      <c r="G69" s="424"/>
      <c r="H69" s="334"/>
      <c r="I69" s="334"/>
      <c r="J69" s="334"/>
      <c r="K69" s="334"/>
      <c r="L69" s="450"/>
      <c r="M69" s="511"/>
      <c r="N69" s="512"/>
      <c r="O69" s="512"/>
      <c r="P69" s="512"/>
      <c r="Q69" s="512"/>
      <c r="R69" s="512"/>
      <c r="S69" s="512"/>
      <c r="T69" s="512"/>
      <c r="U69" s="512"/>
      <c r="V69" s="512"/>
      <c r="W69" s="512"/>
      <c r="X69" s="512"/>
      <c r="Y69" s="512"/>
      <c r="Z69" s="512"/>
      <c r="AA69" s="512"/>
      <c r="AB69" s="512"/>
      <c r="AC69" s="513"/>
      <c r="AD69" s="516"/>
      <c r="AE69" s="517"/>
      <c r="AF69" s="522"/>
      <c r="AG69" s="523"/>
      <c r="AH69" s="523"/>
      <c r="AI69" s="523"/>
      <c r="AJ69" s="526"/>
      <c r="AK69" s="526"/>
      <c r="AL69" s="526"/>
      <c r="AM69" s="526"/>
      <c r="AN69" s="333"/>
      <c r="AO69" s="333"/>
      <c r="AP69" s="526"/>
      <c r="AQ69" s="526"/>
      <c r="AR69" s="333"/>
      <c r="AS69" s="333"/>
      <c r="AT69" s="526"/>
      <c r="AU69" s="526"/>
      <c r="AV69" s="333"/>
      <c r="AW69" s="421"/>
      <c r="AX69" s="583"/>
      <c r="AY69" s="522"/>
      <c r="AZ69" s="523"/>
      <c r="BA69" s="534"/>
      <c r="DU69" s="48"/>
      <c r="DV69" s="58" t="s">
        <v>204</v>
      </c>
      <c r="DW69" s="58" t="s">
        <v>205</v>
      </c>
      <c r="EL69" s="57" t="s">
        <v>201</v>
      </c>
      <c r="EM69" s="94" t="s">
        <v>206</v>
      </c>
      <c r="EN69" s="95"/>
    </row>
    <row r="70" spans="1:144" ht="11.25" customHeight="1">
      <c r="A70" s="482"/>
      <c r="B70" s="483"/>
      <c r="C70" s="483"/>
      <c r="D70" s="483"/>
      <c r="E70" s="483"/>
      <c r="F70" s="484"/>
      <c r="G70" s="397" t="s">
        <v>114</v>
      </c>
      <c r="H70" s="398"/>
      <c r="I70" s="398"/>
      <c r="J70" s="398"/>
      <c r="K70" s="398"/>
      <c r="L70" s="399"/>
      <c r="M70" s="536" t="str">
        <f>IF(ISBLANK(VLOOKUP("専任取引士1",sentori,3,FALSE)),"",VLOOKUP("専任取引士1",sentori,3,FALSE))</f>
        <v/>
      </c>
      <c r="N70" s="536"/>
      <c r="O70" s="536"/>
      <c r="P70" s="536"/>
      <c r="Q70" s="536"/>
      <c r="R70" s="536"/>
      <c r="S70" s="536"/>
      <c r="T70" s="536"/>
      <c r="U70" s="536"/>
      <c r="V70" s="536"/>
      <c r="W70" s="536"/>
      <c r="X70" s="536"/>
      <c r="Y70" s="536"/>
      <c r="Z70" s="536"/>
      <c r="AA70" s="536"/>
      <c r="AB70" s="536"/>
      <c r="AC70" s="537"/>
      <c r="AD70" s="518"/>
      <c r="AE70" s="519"/>
      <c r="AF70" s="524"/>
      <c r="AG70" s="403"/>
      <c r="AH70" s="403"/>
      <c r="AI70" s="403"/>
      <c r="AJ70" s="527"/>
      <c r="AK70" s="527"/>
      <c r="AL70" s="527"/>
      <c r="AM70" s="527"/>
      <c r="AN70" s="334"/>
      <c r="AO70" s="334"/>
      <c r="AP70" s="527"/>
      <c r="AQ70" s="527"/>
      <c r="AR70" s="334"/>
      <c r="AS70" s="334"/>
      <c r="AT70" s="527"/>
      <c r="AU70" s="527"/>
      <c r="AV70" s="334"/>
      <c r="AW70" s="529"/>
      <c r="AX70" s="583"/>
      <c r="AY70" s="522"/>
      <c r="AZ70" s="523"/>
      <c r="BA70" s="534"/>
      <c r="DU70" s="48"/>
      <c r="DV70" s="58" t="s">
        <v>207</v>
      </c>
      <c r="DW70" s="58" t="s">
        <v>208</v>
      </c>
      <c r="EL70" s="57" t="s">
        <v>204</v>
      </c>
      <c r="EM70" s="94" t="s">
        <v>209</v>
      </c>
      <c r="EN70" s="95"/>
    </row>
    <row r="71" spans="1:144" ht="11.25" customHeight="1">
      <c r="A71" s="482"/>
      <c r="B71" s="483"/>
      <c r="C71" s="483"/>
      <c r="D71" s="483"/>
      <c r="E71" s="483"/>
      <c r="F71" s="484"/>
      <c r="G71" s="397"/>
      <c r="H71" s="398"/>
      <c r="I71" s="398"/>
      <c r="J71" s="398"/>
      <c r="K71" s="398"/>
      <c r="L71" s="399"/>
      <c r="M71" s="536"/>
      <c r="N71" s="536"/>
      <c r="O71" s="536"/>
      <c r="P71" s="536"/>
      <c r="Q71" s="536"/>
      <c r="R71" s="536"/>
      <c r="S71" s="536"/>
      <c r="T71" s="536"/>
      <c r="U71" s="536"/>
      <c r="V71" s="536"/>
      <c r="W71" s="536"/>
      <c r="X71" s="536"/>
      <c r="Y71" s="536"/>
      <c r="Z71" s="536"/>
      <c r="AA71" s="536"/>
      <c r="AB71" s="536"/>
      <c r="AC71" s="537"/>
      <c r="AD71" s="422" t="s">
        <v>210</v>
      </c>
      <c r="AE71" s="332"/>
      <c r="AF71" s="420"/>
      <c r="AG71" s="475" t="str">
        <f>VLOOKUP("専任取引士1",sentori,19,FALSE)&amp;""</f>
        <v/>
      </c>
      <c r="AH71" s="471"/>
      <c r="AI71" s="471"/>
      <c r="AJ71" s="471"/>
      <c r="AK71" s="471"/>
      <c r="AL71" s="471"/>
      <c r="AM71" s="471"/>
      <c r="AN71" s="471"/>
      <c r="AO71" s="471"/>
      <c r="AP71" s="471"/>
      <c r="AQ71" s="471"/>
      <c r="AR71" s="471"/>
      <c r="AS71" s="471"/>
      <c r="AT71" s="471"/>
      <c r="AU71" s="471"/>
      <c r="AV71" s="471"/>
      <c r="AW71" s="472"/>
      <c r="AX71" s="583"/>
      <c r="AY71" s="522"/>
      <c r="AZ71" s="523"/>
      <c r="BA71" s="534"/>
      <c r="DU71" s="48"/>
      <c r="DV71" s="58" t="s">
        <v>211</v>
      </c>
      <c r="DW71" s="58" t="s">
        <v>212</v>
      </c>
      <c r="EL71" s="57" t="s">
        <v>207</v>
      </c>
      <c r="EM71" s="94" t="s">
        <v>213</v>
      </c>
      <c r="EN71" s="95"/>
    </row>
    <row r="72" spans="1:144" ht="11.25" customHeight="1">
      <c r="A72" s="482"/>
      <c r="B72" s="483"/>
      <c r="C72" s="483"/>
      <c r="D72" s="483"/>
      <c r="E72" s="483"/>
      <c r="F72" s="484"/>
      <c r="G72" s="397"/>
      <c r="H72" s="398"/>
      <c r="I72" s="398"/>
      <c r="J72" s="398"/>
      <c r="K72" s="398"/>
      <c r="L72" s="399"/>
      <c r="M72" s="538"/>
      <c r="N72" s="538"/>
      <c r="O72" s="538"/>
      <c r="P72" s="538"/>
      <c r="Q72" s="538"/>
      <c r="R72" s="538"/>
      <c r="S72" s="538"/>
      <c r="T72" s="538"/>
      <c r="U72" s="538"/>
      <c r="V72" s="538"/>
      <c r="W72" s="538"/>
      <c r="X72" s="538"/>
      <c r="Y72" s="538"/>
      <c r="Z72" s="538"/>
      <c r="AA72" s="538"/>
      <c r="AB72" s="538"/>
      <c r="AC72" s="539"/>
      <c r="AD72" s="424"/>
      <c r="AE72" s="334"/>
      <c r="AF72" s="529"/>
      <c r="AG72" s="540"/>
      <c r="AH72" s="527"/>
      <c r="AI72" s="527"/>
      <c r="AJ72" s="527"/>
      <c r="AK72" s="527"/>
      <c r="AL72" s="527"/>
      <c r="AM72" s="527"/>
      <c r="AN72" s="527"/>
      <c r="AO72" s="527"/>
      <c r="AP72" s="527"/>
      <c r="AQ72" s="527"/>
      <c r="AR72" s="527"/>
      <c r="AS72" s="527"/>
      <c r="AT72" s="527"/>
      <c r="AU72" s="527"/>
      <c r="AV72" s="527"/>
      <c r="AW72" s="541"/>
      <c r="AX72" s="584"/>
      <c r="AY72" s="524"/>
      <c r="AZ72" s="403"/>
      <c r="BA72" s="535"/>
      <c r="DU72" s="48"/>
      <c r="DV72" s="58" t="s">
        <v>214</v>
      </c>
      <c r="DW72" s="58" t="s">
        <v>215</v>
      </c>
      <c r="EL72" s="57" t="s">
        <v>211</v>
      </c>
      <c r="EM72" s="94" t="s">
        <v>216</v>
      </c>
      <c r="EN72" s="95"/>
    </row>
    <row r="73" spans="1:144" ht="11.25" customHeight="1">
      <c r="A73" s="482"/>
      <c r="B73" s="483"/>
      <c r="C73" s="483"/>
      <c r="D73" s="483"/>
      <c r="E73" s="483"/>
      <c r="F73" s="484"/>
      <c r="G73" s="550" t="s">
        <v>131</v>
      </c>
      <c r="H73" s="398"/>
      <c r="I73" s="398"/>
      <c r="J73" s="398"/>
      <c r="K73" s="398"/>
      <c r="L73" s="399"/>
      <c r="M73" s="616" t="s">
        <v>217</v>
      </c>
      <c r="N73" s="464"/>
      <c r="O73" s="558" t="str">
        <f>VLOOKUP("専任取引士1",sentori,12,FALSE)&amp;""</f>
        <v/>
      </c>
      <c r="P73" s="558"/>
      <c r="Q73" s="558"/>
      <c r="R73" s="558"/>
      <c r="S73" s="558"/>
      <c r="T73" s="558"/>
      <c r="U73" s="558"/>
      <c r="V73" s="558"/>
      <c r="W73" s="465"/>
      <c r="X73" s="465"/>
      <c r="Y73" s="465"/>
      <c r="Z73" s="465"/>
      <c r="AA73" s="465"/>
      <c r="AB73" s="465"/>
      <c r="AC73" s="465"/>
      <c r="AD73" s="465"/>
      <c r="AE73" s="465"/>
      <c r="AF73" s="465"/>
      <c r="AG73" s="465"/>
      <c r="AH73" s="465"/>
      <c r="AI73" s="465"/>
      <c r="AJ73" s="465"/>
      <c r="AK73" s="465"/>
      <c r="AL73" s="465"/>
      <c r="AM73" s="465"/>
      <c r="AN73" s="465"/>
      <c r="AO73" s="465"/>
      <c r="AP73" s="465"/>
      <c r="AQ73" s="465"/>
      <c r="AR73" s="465"/>
      <c r="AS73" s="465"/>
      <c r="AT73" s="465"/>
      <c r="AU73" s="465"/>
      <c r="AV73" s="465"/>
      <c r="AW73" s="465"/>
      <c r="AX73" s="465"/>
      <c r="AY73" s="465"/>
      <c r="AZ73" s="465"/>
      <c r="BA73" s="466"/>
      <c r="DU73" s="48"/>
      <c r="DV73" s="58" t="s">
        <v>218</v>
      </c>
      <c r="DW73" s="58" t="s">
        <v>219</v>
      </c>
      <c r="EL73" s="57" t="s">
        <v>214</v>
      </c>
      <c r="EM73" s="94" t="s">
        <v>220</v>
      </c>
      <c r="EN73" s="95"/>
    </row>
    <row r="74" spans="1:144" ht="11.25" customHeight="1">
      <c r="A74" s="482"/>
      <c r="B74" s="483"/>
      <c r="C74" s="483"/>
      <c r="D74" s="483"/>
      <c r="E74" s="483"/>
      <c r="F74" s="484"/>
      <c r="G74" s="397"/>
      <c r="H74" s="398"/>
      <c r="I74" s="398"/>
      <c r="J74" s="398"/>
      <c r="K74" s="398"/>
      <c r="L74" s="399"/>
      <c r="M74" s="454" t="str">
        <f>VLOOKUP("専任取引士1",sentori,13,FALSE)&amp;VLOOKUP("専任取引士1",sentori,14,FALSE)&amp;VLOOKUP("専任取引士1",sentori,15,FALSE)&amp;VLOOKUP("専任取引士1",sentori,16,FALSE)&amp;"　"&amp;VLOOKUP("専任取引士1",sentori,17,FALSE)</f>
        <v>　</v>
      </c>
      <c r="N74" s="455"/>
      <c r="O74" s="455"/>
      <c r="P74" s="455"/>
      <c r="Q74" s="455"/>
      <c r="R74" s="455"/>
      <c r="S74" s="455"/>
      <c r="T74" s="455"/>
      <c r="U74" s="455"/>
      <c r="V74" s="455"/>
      <c r="W74" s="455"/>
      <c r="X74" s="455"/>
      <c r="Y74" s="455"/>
      <c r="Z74" s="455"/>
      <c r="AA74" s="455"/>
      <c r="AB74" s="455"/>
      <c r="AC74" s="455"/>
      <c r="AD74" s="455"/>
      <c r="AE74" s="455"/>
      <c r="AF74" s="455"/>
      <c r="AG74" s="455"/>
      <c r="AH74" s="455"/>
      <c r="AI74" s="455"/>
      <c r="AJ74" s="455"/>
      <c r="AK74" s="455"/>
      <c r="AL74" s="455"/>
      <c r="AM74" s="455"/>
      <c r="AN74" s="455"/>
      <c r="AO74" s="455"/>
      <c r="AP74" s="455"/>
      <c r="AQ74" s="455"/>
      <c r="AR74" s="455"/>
      <c r="AS74" s="455"/>
      <c r="AT74" s="455"/>
      <c r="AU74" s="455"/>
      <c r="AV74" s="455"/>
      <c r="AW74" s="455"/>
      <c r="AX74" s="455"/>
      <c r="AY74" s="455"/>
      <c r="AZ74" s="455"/>
      <c r="BA74" s="456"/>
      <c r="DU74" s="48"/>
      <c r="DV74" s="58" t="s">
        <v>221</v>
      </c>
      <c r="DW74" s="58" t="s">
        <v>222</v>
      </c>
      <c r="EL74" s="57" t="s">
        <v>218</v>
      </c>
      <c r="EM74" s="94" t="s">
        <v>223</v>
      </c>
      <c r="EN74" s="95"/>
    </row>
    <row r="75" spans="1:144" ht="11.25" customHeight="1">
      <c r="A75" s="482"/>
      <c r="B75" s="483"/>
      <c r="C75" s="483"/>
      <c r="D75" s="483"/>
      <c r="E75" s="483"/>
      <c r="F75" s="484"/>
      <c r="G75" s="397"/>
      <c r="H75" s="398"/>
      <c r="I75" s="398"/>
      <c r="J75" s="398"/>
      <c r="K75" s="398"/>
      <c r="L75" s="399"/>
      <c r="M75" s="457"/>
      <c r="N75" s="458"/>
      <c r="O75" s="458"/>
      <c r="P75" s="458"/>
      <c r="Q75" s="458"/>
      <c r="R75" s="458"/>
      <c r="S75" s="458"/>
      <c r="T75" s="458"/>
      <c r="U75" s="458"/>
      <c r="V75" s="458"/>
      <c r="W75" s="458"/>
      <c r="X75" s="458"/>
      <c r="Y75" s="458"/>
      <c r="Z75" s="458"/>
      <c r="AA75" s="458"/>
      <c r="AB75" s="458"/>
      <c r="AC75" s="458"/>
      <c r="AD75" s="458"/>
      <c r="AE75" s="458"/>
      <c r="AF75" s="458"/>
      <c r="AG75" s="458"/>
      <c r="AH75" s="458"/>
      <c r="AI75" s="458"/>
      <c r="AJ75" s="458"/>
      <c r="AK75" s="458"/>
      <c r="AL75" s="458"/>
      <c r="AM75" s="458"/>
      <c r="AN75" s="458"/>
      <c r="AO75" s="458"/>
      <c r="AP75" s="458"/>
      <c r="AQ75" s="458"/>
      <c r="AR75" s="458"/>
      <c r="AS75" s="458"/>
      <c r="AT75" s="458"/>
      <c r="AU75" s="458"/>
      <c r="AV75" s="458"/>
      <c r="AW75" s="458"/>
      <c r="AX75" s="458"/>
      <c r="AY75" s="458"/>
      <c r="AZ75" s="458"/>
      <c r="BA75" s="459"/>
      <c r="DU75" s="48"/>
      <c r="DV75" s="58" t="s">
        <v>224</v>
      </c>
      <c r="DW75" s="58" t="s">
        <v>225</v>
      </c>
      <c r="EL75" s="57" t="s">
        <v>221</v>
      </c>
      <c r="EM75" s="94" t="s">
        <v>226</v>
      </c>
      <c r="EN75" s="95"/>
    </row>
    <row r="76" spans="1:144" ht="11.25" customHeight="1">
      <c r="A76" s="482"/>
      <c r="B76" s="483"/>
      <c r="C76" s="483"/>
      <c r="D76" s="483"/>
      <c r="E76" s="483"/>
      <c r="F76" s="484"/>
      <c r="G76" s="424" t="s">
        <v>227</v>
      </c>
      <c r="H76" s="334"/>
      <c r="I76" s="334"/>
      <c r="J76" s="334"/>
      <c r="K76" s="334"/>
      <c r="L76" s="450"/>
      <c r="M76" s="333" t="s">
        <v>27</v>
      </c>
      <c r="N76" s="523" t="str">
        <f>IF(ISBLANK(VLOOKUP("専任取引士1",sentori,20,FALSE)),"",VLOOKUP("専任取引士1",sentori,20,FALSE))</f>
        <v/>
      </c>
      <c r="O76" s="523"/>
      <c r="P76" s="523"/>
      <c r="Q76" s="523"/>
      <c r="R76" s="523"/>
      <c r="S76" s="523"/>
      <c r="T76" s="523"/>
      <c r="U76" s="333" t="s">
        <v>28</v>
      </c>
      <c r="V76" s="333" t="s">
        <v>29</v>
      </c>
      <c r="W76" s="333"/>
      <c r="X76" s="526" t="str">
        <f>IF(ISBLANK(VLOOKUP("専任取引士1",sentori,21,FALSE)),"",VLOOKUP("専任取引士1",sentori,21,FALSE))</f>
        <v/>
      </c>
      <c r="Y76" s="526"/>
      <c r="Z76" s="526"/>
      <c r="AA76" s="526"/>
      <c r="AB76" s="526"/>
      <c r="AC76" s="526"/>
      <c r="AD76" s="526"/>
      <c r="AE76" s="526"/>
      <c r="AF76" s="333" t="s">
        <v>30</v>
      </c>
      <c r="AG76" s="421"/>
      <c r="AH76" s="609" t="s">
        <v>228</v>
      </c>
      <c r="AI76" s="609"/>
      <c r="AJ76" s="609"/>
      <c r="AK76" s="609"/>
      <c r="AL76" s="609"/>
      <c r="AM76" s="522" t="str">
        <f>IF(ISBLANK(VLOOKUP("専任取引士1",sentori,22,FALSE)),"",TEXT(VLOOKUP("専任取引士1",sentori,22,FALSE),"ggg"))</f>
        <v/>
      </c>
      <c r="AN76" s="523"/>
      <c r="AO76" s="523"/>
      <c r="AP76" s="526" t="str">
        <f>IF(ISBLANK(VLOOKUP("専任取引士1",sentori,22,FALSE)),"",TEXT(VLOOKUP("専任取引士1",sentori,22,FALSE),"e"))</f>
        <v/>
      </c>
      <c r="AQ76" s="526"/>
      <c r="AR76" s="333" t="s">
        <v>20</v>
      </c>
      <c r="AS76" s="333"/>
      <c r="AT76" s="526" t="str">
        <f>IF(ISBLANK(VLOOKUP("専任取引士1",sentori,22,FALSE)),"",MONTH(VLOOKUP("専任取引士1",sentori,22,FALSE)))</f>
        <v/>
      </c>
      <c r="AU76" s="526"/>
      <c r="AV76" s="333" t="s">
        <v>21</v>
      </c>
      <c r="AW76" s="333"/>
      <c r="AX76" s="526" t="str">
        <f>IF(ISBLANK(VLOOKUP("専任取引士1",sentori,22,FALSE)),"",DAY(VLOOKUP("専任取引士1",sentori,22,FALSE)))</f>
        <v/>
      </c>
      <c r="AY76" s="526"/>
      <c r="AZ76" s="333" t="s">
        <v>22</v>
      </c>
      <c r="BA76" s="408"/>
      <c r="DU76" s="48"/>
      <c r="DV76" s="58" t="s">
        <v>229</v>
      </c>
      <c r="DW76" s="58" t="s">
        <v>230</v>
      </c>
      <c r="EL76" s="57" t="s">
        <v>231</v>
      </c>
      <c r="EM76" s="94" t="s">
        <v>232</v>
      </c>
      <c r="EN76" s="95"/>
    </row>
    <row r="77" spans="1:144" ht="11.25" customHeight="1" thickBot="1">
      <c r="A77" s="613"/>
      <c r="B77" s="614"/>
      <c r="C77" s="614"/>
      <c r="D77" s="614"/>
      <c r="E77" s="614"/>
      <c r="F77" s="615"/>
      <c r="G77" s="397"/>
      <c r="H77" s="398"/>
      <c r="I77" s="398"/>
      <c r="J77" s="398"/>
      <c r="K77" s="398"/>
      <c r="L77" s="399"/>
      <c r="M77" s="334"/>
      <c r="N77" s="403"/>
      <c r="O77" s="403"/>
      <c r="P77" s="403"/>
      <c r="Q77" s="403"/>
      <c r="R77" s="403"/>
      <c r="S77" s="403"/>
      <c r="T77" s="403"/>
      <c r="U77" s="334"/>
      <c r="V77" s="334"/>
      <c r="W77" s="334"/>
      <c r="X77" s="527"/>
      <c r="Y77" s="527"/>
      <c r="Z77" s="527"/>
      <c r="AA77" s="527"/>
      <c r="AB77" s="527"/>
      <c r="AC77" s="527"/>
      <c r="AD77" s="527"/>
      <c r="AE77" s="527"/>
      <c r="AF77" s="334"/>
      <c r="AG77" s="529"/>
      <c r="AH77" s="610"/>
      <c r="AI77" s="610"/>
      <c r="AJ77" s="610"/>
      <c r="AK77" s="610"/>
      <c r="AL77" s="610"/>
      <c r="AM77" s="611"/>
      <c r="AN77" s="612"/>
      <c r="AO77" s="612"/>
      <c r="AP77" s="617"/>
      <c r="AQ77" s="617"/>
      <c r="AR77" s="334"/>
      <c r="AS77" s="334"/>
      <c r="AT77" s="527"/>
      <c r="AU77" s="527"/>
      <c r="AV77" s="334"/>
      <c r="AW77" s="334"/>
      <c r="AX77" s="527"/>
      <c r="AY77" s="527"/>
      <c r="AZ77" s="334"/>
      <c r="BA77" s="409"/>
      <c r="DU77" s="48"/>
      <c r="DV77" s="58" t="s">
        <v>233</v>
      </c>
      <c r="DW77" s="58" t="s">
        <v>234</v>
      </c>
      <c r="EL77" s="57" t="s">
        <v>224</v>
      </c>
      <c r="EM77" s="94" t="s">
        <v>235</v>
      </c>
      <c r="EN77" s="95"/>
    </row>
    <row r="78" spans="1:144" customFormat="1" ht="11.25" customHeight="1">
      <c r="A78" s="503" t="s">
        <v>236</v>
      </c>
      <c r="B78" s="406"/>
      <c r="C78" s="406"/>
      <c r="D78" s="406"/>
      <c r="E78" s="406"/>
      <c r="F78" s="406"/>
      <c r="G78" s="406"/>
      <c r="H78" s="406"/>
      <c r="I78" s="406"/>
      <c r="J78" s="406"/>
      <c r="K78" s="406"/>
      <c r="L78" s="598"/>
      <c r="M78" s="602"/>
      <c r="N78" s="603"/>
      <c r="O78" s="603"/>
      <c r="P78" s="603"/>
      <c r="Q78" s="603"/>
      <c r="R78" s="603"/>
      <c r="S78" s="603"/>
      <c r="T78" s="606" t="s">
        <v>237</v>
      </c>
      <c r="U78" s="606"/>
      <c r="V78" s="606"/>
      <c r="W78" s="607"/>
      <c r="X78" s="608"/>
      <c r="Y78" s="608"/>
      <c r="Z78" s="608"/>
      <c r="AA78" s="608"/>
      <c r="AB78" s="608"/>
      <c r="AC78" s="608"/>
      <c r="AD78" s="608"/>
      <c r="AE78" s="608"/>
      <c r="AF78" s="608"/>
      <c r="AG78" s="608"/>
      <c r="AH78" s="608"/>
      <c r="AI78" s="608"/>
      <c r="AJ78" s="608"/>
      <c r="AK78" s="608"/>
      <c r="AL78" s="608"/>
      <c r="AM78" s="608"/>
      <c r="AN78" s="608"/>
      <c r="AO78" s="608"/>
      <c r="AP78" s="608"/>
      <c r="AQ78" s="608"/>
      <c r="AR78" s="608"/>
      <c r="AS78" s="608"/>
      <c r="AT78" s="608"/>
      <c r="AU78" s="608"/>
      <c r="AV78" s="608"/>
      <c r="AW78" s="608"/>
      <c r="AX78" s="608"/>
      <c r="AY78" s="608"/>
      <c r="AZ78" s="608"/>
      <c r="BA78" s="608"/>
      <c r="DU78" s="48"/>
      <c r="DV78" s="58" t="s">
        <v>238</v>
      </c>
      <c r="DW78" s="58" t="s">
        <v>239</v>
      </c>
      <c r="EL78" s="57" t="s">
        <v>229</v>
      </c>
      <c r="EM78" s="94" t="s">
        <v>240</v>
      </c>
      <c r="EN78" s="95"/>
    </row>
    <row r="79" spans="1:144" ht="11.25" customHeight="1" thickBot="1">
      <c r="A79" s="599"/>
      <c r="B79" s="600"/>
      <c r="C79" s="600"/>
      <c r="D79" s="600"/>
      <c r="E79" s="600"/>
      <c r="F79" s="600"/>
      <c r="G79" s="600"/>
      <c r="H79" s="600"/>
      <c r="I79" s="600"/>
      <c r="J79" s="600"/>
      <c r="K79" s="600"/>
      <c r="L79" s="601"/>
      <c r="M79" s="604"/>
      <c r="N79" s="605"/>
      <c r="O79" s="605"/>
      <c r="P79" s="605"/>
      <c r="Q79" s="605"/>
      <c r="R79" s="605"/>
      <c r="S79" s="605"/>
      <c r="T79" s="377"/>
      <c r="U79" s="377"/>
      <c r="V79" s="377"/>
      <c r="W79" s="378"/>
      <c r="X79" s="347"/>
      <c r="Y79" s="347"/>
      <c r="Z79" s="347"/>
      <c r="AA79" s="347"/>
      <c r="AB79" s="347"/>
      <c r="AC79" s="347"/>
      <c r="AD79" s="347"/>
      <c r="AE79" s="347"/>
      <c r="AF79" s="347"/>
      <c r="AG79" s="347"/>
      <c r="AH79" s="347"/>
      <c r="AI79" s="347"/>
      <c r="AJ79" s="347"/>
      <c r="AK79" s="347"/>
      <c r="AL79" s="347"/>
      <c r="AM79" s="347"/>
      <c r="AN79" s="347"/>
      <c r="AO79" s="347"/>
      <c r="AP79" s="347"/>
      <c r="AQ79" s="347"/>
      <c r="AR79" s="347"/>
      <c r="AS79" s="347"/>
      <c r="AT79" s="347"/>
      <c r="AU79" s="347"/>
      <c r="AV79" s="347"/>
      <c r="AW79" s="347"/>
      <c r="AX79" s="347"/>
      <c r="AY79" s="347"/>
      <c r="AZ79" s="347"/>
      <c r="BA79" s="347"/>
      <c r="DU79" s="48"/>
      <c r="DV79" s="58" t="s">
        <v>241</v>
      </c>
      <c r="DW79" s="58" t="s">
        <v>242</v>
      </c>
      <c r="EL79" s="57" t="s">
        <v>233</v>
      </c>
      <c r="EM79" s="94" t="s">
        <v>243</v>
      </c>
      <c r="EN79" s="95"/>
    </row>
    <row r="80" spans="1:144" ht="11.25" customHeight="1">
      <c r="A80" s="608"/>
      <c r="B80" s="608"/>
      <c r="C80" s="608"/>
      <c r="D80" s="608"/>
      <c r="E80" s="608"/>
      <c r="F80" s="608"/>
      <c r="G80" s="608"/>
      <c r="H80" s="608"/>
      <c r="I80" s="608"/>
      <c r="J80" s="608"/>
      <c r="K80" s="608"/>
      <c r="L80" s="608"/>
      <c r="M80" s="608"/>
      <c r="N80" s="608"/>
      <c r="O80" s="608"/>
      <c r="P80" s="608"/>
      <c r="Q80" s="608"/>
      <c r="R80" s="608"/>
      <c r="S80" s="608"/>
      <c r="T80" s="608"/>
      <c r="U80" s="608"/>
      <c r="V80" s="608"/>
      <c r="W80" s="608"/>
      <c r="X80" s="347"/>
      <c r="Y80" s="347"/>
      <c r="Z80" s="347"/>
      <c r="AA80" s="347"/>
      <c r="AB80" s="347"/>
      <c r="AC80" s="347"/>
      <c r="AD80" s="347"/>
      <c r="AE80" s="347"/>
      <c r="AF80" s="347"/>
      <c r="AG80" s="347"/>
      <c r="AH80" s="347"/>
      <c r="AI80" s="347"/>
      <c r="AJ80" s="347"/>
      <c r="AK80" s="347"/>
      <c r="AL80" s="347"/>
      <c r="AM80" s="347"/>
      <c r="AN80" s="347"/>
      <c r="AO80" s="347"/>
      <c r="AP80" s="347"/>
      <c r="AQ80" s="347"/>
      <c r="AR80" s="347"/>
      <c r="AS80" s="347"/>
      <c r="AT80" s="347"/>
      <c r="AU80" s="347"/>
      <c r="AV80" s="347"/>
      <c r="AW80" s="347"/>
      <c r="AX80" s="347"/>
      <c r="AY80" s="347"/>
      <c r="AZ80" s="347"/>
      <c r="BA80" s="347"/>
      <c r="DU80" s="48"/>
      <c r="DV80" s="58" t="s">
        <v>244</v>
      </c>
      <c r="DW80" s="58" t="s">
        <v>245</v>
      </c>
      <c r="EL80" s="57" t="s">
        <v>238</v>
      </c>
      <c r="EM80" s="94" t="s">
        <v>246</v>
      </c>
      <c r="EN80" s="95"/>
    </row>
    <row r="81" spans="1:144" ht="11.25" customHeight="1">
      <c r="A81" s="422" t="s">
        <v>247</v>
      </c>
      <c r="B81" s="588"/>
      <c r="C81" s="588"/>
      <c r="D81" s="588"/>
      <c r="E81" s="588"/>
      <c r="F81" s="588"/>
      <c r="G81" s="588"/>
      <c r="H81" s="588"/>
      <c r="I81" s="589"/>
      <c r="J81" s="422" t="s">
        <v>248</v>
      </c>
      <c r="K81" s="595"/>
      <c r="L81" s="597" t="s">
        <v>249</v>
      </c>
      <c r="M81" s="597"/>
      <c r="N81" s="597"/>
      <c r="O81" s="597"/>
      <c r="P81" s="597"/>
      <c r="Q81" s="597"/>
      <c r="R81" s="597"/>
      <c r="S81" s="597"/>
      <c r="T81" s="597"/>
      <c r="U81" s="597"/>
      <c r="V81" s="422" t="s">
        <v>250</v>
      </c>
      <c r="W81" s="595"/>
      <c r="X81" s="597" t="s">
        <v>251</v>
      </c>
      <c r="Y81" s="597"/>
      <c r="Z81" s="597"/>
      <c r="AA81" s="597"/>
      <c r="AB81" s="597"/>
      <c r="AC81" s="597"/>
      <c r="AD81" s="597"/>
      <c r="AE81" s="597"/>
      <c r="AF81" s="597"/>
      <c r="AG81" s="597"/>
      <c r="AH81" s="597" t="s">
        <v>252</v>
      </c>
      <c r="AI81" s="597"/>
      <c r="AJ81" s="597"/>
      <c r="AK81" s="597"/>
      <c r="AL81" s="597"/>
      <c r="AM81" s="597"/>
      <c r="AN81" s="597"/>
      <c r="AO81" s="597"/>
      <c r="AP81" s="597"/>
      <c r="AQ81" s="597"/>
      <c r="AR81" s="597" t="s">
        <v>249</v>
      </c>
      <c r="AS81" s="597"/>
      <c r="AT81" s="597"/>
      <c r="AU81" s="597"/>
      <c r="AV81" s="597"/>
      <c r="AW81" s="597"/>
      <c r="AX81" s="597"/>
      <c r="AY81" s="597"/>
      <c r="AZ81" s="597"/>
      <c r="BA81" s="597"/>
      <c r="DU81" s="48"/>
      <c r="DV81" s="58" t="s">
        <v>253</v>
      </c>
      <c r="DW81" s="58" t="s">
        <v>254</v>
      </c>
      <c r="EL81" s="57" t="s">
        <v>241</v>
      </c>
      <c r="EM81" s="94" t="s">
        <v>255</v>
      </c>
      <c r="EN81" s="95"/>
    </row>
    <row r="82" spans="1:144" ht="21.75" customHeight="1">
      <c r="A82" s="592"/>
      <c r="B82" s="593"/>
      <c r="C82" s="593"/>
      <c r="D82" s="593"/>
      <c r="E82" s="593"/>
      <c r="F82" s="593"/>
      <c r="G82" s="593"/>
      <c r="H82" s="593"/>
      <c r="I82" s="594"/>
      <c r="J82" s="348"/>
      <c r="K82" s="596"/>
      <c r="L82" s="567"/>
      <c r="M82" s="567"/>
      <c r="N82" s="567"/>
      <c r="O82" s="567"/>
      <c r="P82" s="567"/>
      <c r="Q82" s="567"/>
      <c r="R82" s="567"/>
      <c r="S82" s="567"/>
      <c r="T82" s="567"/>
      <c r="U82" s="567"/>
      <c r="V82" s="348"/>
      <c r="W82" s="596"/>
      <c r="X82" s="567"/>
      <c r="Y82" s="567"/>
      <c r="Z82" s="567"/>
      <c r="AA82" s="567"/>
      <c r="AB82" s="567"/>
      <c r="AC82" s="567"/>
      <c r="AD82" s="567"/>
      <c r="AE82" s="567"/>
      <c r="AF82" s="567"/>
      <c r="AG82" s="567"/>
      <c r="AH82" s="567"/>
      <c r="AI82" s="567"/>
      <c r="AJ82" s="567"/>
      <c r="AK82" s="567"/>
      <c r="AL82" s="567"/>
      <c r="AM82" s="567"/>
      <c r="AN82" s="567"/>
      <c r="AO82" s="567"/>
      <c r="AP82" s="567"/>
      <c r="AQ82" s="567"/>
      <c r="AR82" s="567"/>
      <c r="AS82" s="567"/>
      <c r="AT82" s="567"/>
      <c r="AU82" s="567"/>
      <c r="AV82" s="567"/>
      <c r="AW82" s="567"/>
      <c r="AX82" s="567"/>
      <c r="AY82" s="567"/>
      <c r="AZ82" s="567"/>
      <c r="BA82" s="567"/>
      <c r="DU82" s="48"/>
      <c r="DV82" s="58" t="s">
        <v>256</v>
      </c>
      <c r="DW82" s="58" t="s">
        <v>257</v>
      </c>
      <c r="EL82" s="57" t="s">
        <v>244</v>
      </c>
      <c r="EM82" s="94" t="s">
        <v>258</v>
      </c>
      <c r="EN82" s="95"/>
    </row>
    <row r="83" spans="1:144" ht="11.25" customHeight="1">
      <c r="A83" s="368"/>
      <c r="B83" s="368"/>
      <c r="C83" s="368"/>
      <c r="D83" s="368"/>
      <c r="E83" s="368"/>
      <c r="F83" s="368"/>
      <c r="G83" s="368"/>
      <c r="H83" s="368"/>
      <c r="I83" s="368"/>
      <c r="J83" s="368"/>
      <c r="K83" s="368"/>
      <c r="L83" s="368"/>
      <c r="M83" s="368"/>
      <c r="N83" s="368"/>
      <c r="O83" s="368"/>
      <c r="P83" s="368"/>
      <c r="Q83" s="368"/>
      <c r="R83" s="368"/>
      <c r="S83" s="368"/>
      <c r="T83" s="368"/>
      <c r="U83" s="368"/>
      <c r="V83" s="368"/>
      <c r="W83" s="368"/>
      <c r="X83" s="368"/>
      <c r="Y83" s="368"/>
      <c r="Z83" s="368"/>
      <c r="AA83" s="368"/>
      <c r="AB83" s="368"/>
      <c r="AC83" s="368"/>
      <c r="AD83" s="368"/>
      <c r="AE83" s="368"/>
      <c r="AF83" s="368"/>
      <c r="AG83" s="368"/>
      <c r="AH83" s="368"/>
      <c r="AI83" s="368"/>
      <c r="AJ83" s="368"/>
      <c r="AK83" s="368"/>
      <c r="AL83" s="368"/>
      <c r="AM83" s="368"/>
      <c r="AN83" s="368"/>
      <c r="AO83" s="368"/>
      <c r="AP83" s="368"/>
      <c r="AQ83" s="368"/>
      <c r="AR83" s="368"/>
      <c r="AS83" s="368"/>
      <c r="AT83" s="368"/>
      <c r="AU83" s="368"/>
      <c r="AV83" s="368"/>
      <c r="AW83" s="368"/>
      <c r="AX83" s="368"/>
      <c r="AY83" s="368"/>
      <c r="AZ83" s="368"/>
      <c r="BA83" s="368"/>
      <c r="DU83" s="48"/>
      <c r="DV83" s="58" t="s">
        <v>259</v>
      </c>
      <c r="DW83" s="58" t="s">
        <v>260</v>
      </c>
      <c r="EL83" s="57" t="s">
        <v>253</v>
      </c>
      <c r="EM83" s="94" t="s">
        <v>261</v>
      </c>
      <c r="EN83" s="95"/>
    </row>
    <row r="84" spans="1:144" ht="11.25" customHeight="1">
      <c r="A84" s="27" t="s">
        <v>262</v>
      </c>
      <c r="B84" s="13"/>
      <c r="C84" s="13"/>
      <c r="D84" s="13"/>
      <c r="E84" s="13"/>
      <c r="F84" s="586" t="s">
        <v>263</v>
      </c>
      <c r="G84" s="586"/>
      <c r="H84" s="586"/>
      <c r="I84" s="586"/>
      <c r="J84" s="586"/>
      <c r="K84" s="586"/>
      <c r="L84" s="586"/>
      <c r="M84" s="586"/>
      <c r="N84" s="586"/>
      <c r="O84" s="586"/>
      <c r="P84" s="586"/>
      <c r="Q84" s="586"/>
      <c r="R84" s="586"/>
      <c r="S84" s="586"/>
      <c r="T84" s="586"/>
      <c r="U84" s="586"/>
      <c r="V84" s="586"/>
      <c r="W84" s="586"/>
      <c r="X84" s="586"/>
      <c r="Y84" s="586"/>
      <c r="Z84" s="586"/>
      <c r="AA84" s="586"/>
      <c r="AB84" s="586"/>
      <c r="AC84" s="586"/>
      <c r="AD84" s="586"/>
      <c r="AE84" s="586"/>
      <c r="AF84" s="586"/>
      <c r="AG84" s="586"/>
      <c r="AH84" s="586"/>
      <c r="AI84" s="586"/>
      <c r="AJ84" s="586"/>
      <c r="AK84" s="586"/>
      <c r="AL84" s="586"/>
      <c r="AM84" s="586"/>
      <c r="AN84" s="586"/>
      <c r="AO84" s="106"/>
      <c r="AP84" s="587"/>
      <c r="AQ84" s="588"/>
      <c r="AR84" s="588"/>
      <c r="AS84" s="589"/>
      <c r="AT84" s="587"/>
      <c r="AU84" s="588"/>
      <c r="AV84" s="588"/>
      <c r="AW84" s="589"/>
      <c r="AX84" s="587"/>
      <c r="AY84" s="588"/>
      <c r="AZ84" s="588"/>
      <c r="BA84" s="589"/>
      <c r="DU84" s="48"/>
      <c r="DV84" s="58" t="s">
        <v>264</v>
      </c>
      <c r="DW84" s="58" t="s">
        <v>265</v>
      </c>
      <c r="EL84" s="57" t="s">
        <v>256</v>
      </c>
      <c r="EM84" s="94" t="s">
        <v>266</v>
      </c>
      <c r="EN84" s="95"/>
    </row>
    <row r="85" spans="1:144" ht="11.25" customHeight="1">
      <c r="A85" s="107"/>
      <c r="B85" s="107"/>
      <c r="C85" s="107"/>
      <c r="D85" s="107"/>
      <c r="E85" s="107"/>
      <c r="F85" s="586"/>
      <c r="G85" s="586"/>
      <c r="H85" s="586"/>
      <c r="I85" s="586"/>
      <c r="J85" s="586"/>
      <c r="K85" s="586"/>
      <c r="L85" s="586"/>
      <c r="M85" s="586"/>
      <c r="N85" s="586"/>
      <c r="O85" s="586"/>
      <c r="P85" s="586"/>
      <c r="Q85" s="586"/>
      <c r="R85" s="586"/>
      <c r="S85" s="586"/>
      <c r="T85" s="586"/>
      <c r="U85" s="586"/>
      <c r="V85" s="586"/>
      <c r="W85" s="586"/>
      <c r="X85" s="586"/>
      <c r="Y85" s="586"/>
      <c r="Z85" s="586"/>
      <c r="AA85" s="586"/>
      <c r="AB85" s="586"/>
      <c r="AC85" s="586"/>
      <c r="AD85" s="586"/>
      <c r="AE85" s="586"/>
      <c r="AF85" s="586"/>
      <c r="AG85" s="586"/>
      <c r="AH85" s="586"/>
      <c r="AI85" s="586"/>
      <c r="AJ85" s="586"/>
      <c r="AK85" s="586"/>
      <c r="AL85" s="586"/>
      <c r="AM85" s="586"/>
      <c r="AN85" s="586"/>
      <c r="AO85" s="106"/>
      <c r="AP85" s="590"/>
      <c r="AQ85" s="563"/>
      <c r="AR85" s="563"/>
      <c r="AS85" s="591"/>
      <c r="AT85" s="590"/>
      <c r="AU85" s="563"/>
      <c r="AV85" s="563"/>
      <c r="AW85" s="591"/>
      <c r="AX85" s="590"/>
      <c r="AY85" s="563"/>
      <c r="AZ85" s="563"/>
      <c r="BA85" s="591"/>
      <c r="DU85" s="48"/>
      <c r="DV85" s="58" t="s">
        <v>267</v>
      </c>
      <c r="DW85" s="58" t="s">
        <v>268</v>
      </c>
      <c r="EL85" s="57" t="s">
        <v>259</v>
      </c>
      <c r="EM85" s="94" t="s">
        <v>269</v>
      </c>
      <c r="EN85" s="95"/>
    </row>
    <row r="86" spans="1:144" ht="11.25" customHeight="1">
      <c r="A86" s="107"/>
      <c r="B86" s="107"/>
      <c r="C86" s="107"/>
      <c r="D86" s="107"/>
      <c r="E86" s="107"/>
      <c r="F86" s="586"/>
      <c r="G86" s="586"/>
      <c r="H86" s="586"/>
      <c r="I86" s="586"/>
      <c r="J86" s="586"/>
      <c r="K86" s="586"/>
      <c r="L86" s="586"/>
      <c r="M86" s="586"/>
      <c r="N86" s="586"/>
      <c r="O86" s="586"/>
      <c r="P86" s="586"/>
      <c r="Q86" s="586"/>
      <c r="R86" s="586"/>
      <c r="S86" s="586"/>
      <c r="T86" s="586"/>
      <c r="U86" s="586"/>
      <c r="V86" s="586"/>
      <c r="W86" s="586"/>
      <c r="X86" s="586"/>
      <c r="Y86" s="586"/>
      <c r="Z86" s="586"/>
      <c r="AA86" s="586"/>
      <c r="AB86" s="586"/>
      <c r="AC86" s="586"/>
      <c r="AD86" s="586"/>
      <c r="AE86" s="586"/>
      <c r="AF86" s="586"/>
      <c r="AG86" s="586"/>
      <c r="AH86" s="586"/>
      <c r="AI86" s="586"/>
      <c r="AJ86" s="586"/>
      <c r="AK86" s="586"/>
      <c r="AL86" s="586"/>
      <c r="AM86" s="586"/>
      <c r="AN86" s="586"/>
      <c r="AO86" s="106"/>
      <c r="AP86" s="592"/>
      <c r="AQ86" s="593"/>
      <c r="AR86" s="593"/>
      <c r="AS86" s="594"/>
      <c r="AT86" s="592"/>
      <c r="AU86" s="593"/>
      <c r="AV86" s="593"/>
      <c r="AW86" s="594"/>
      <c r="AX86" s="592"/>
      <c r="AY86" s="593"/>
      <c r="AZ86" s="593"/>
      <c r="BA86" s="594"/>
      <c r="DU86" s="48"/>
      <c r="DV86" s="58" t="s">
        <v>270</v>
      </c>
      <c r="DW86" s="58" t="s">
        <v>271</v>
      </c>
      <c r="EL86" s="57" t="s">
        <v>264</v>
      </c>
      <c r="EM86" s="94" t="s">
        <v>272</v>
      </c>
      <c r="EN86" s="95"/>
    </row>
    <row r="87" spans="1:144">
      <c r="DU87" s="48"/>
      <c r="DV87" s="48"/>
      <c r="DW87" s="58" t="s">
        <v>273</v>
      </c>
      <c r="EL87" s="57" t="s">
        <v>267</v>
      </c>
      <c r="EM87" s="94" t="s">
        <v>274</v>
      </c>
      <c r="EN87" s="95"/>
    </row>
    <row r="88" spans="1:144">
      <c r="EL88" s="57" t="s">
        <v>270</v>
      </c>
      <c r="EM88" s="94" t="s">
        <v>275</v>
      </c>
      <c r="EN88" s="95"/>
    </row>
  </sheetData>
  <dataConsolidate link="1"/>
  <mergeCells count="239">
    <mergeCell ref="A78:L79"/>
    <mergeCell ref="M78:S79"/>
    <mergeCell ref="T78:W79"/>
    <mergeCell ref="X78:BA80"/>
    <mergeCell ref="A80:W80"/>
    <mergeCell ref="G76:L77"/>
    <mergeCell ref="M76:M77"/>
    <mergeCell ref="N76:T77"/>
    <mergeCell ref="U76:U77"/>
    <mergeCell ref="V76:W77"/>
    <mergeCell ref="X76:AE77"/>
    <mergeCell ref="AF76:AG77"/>
    <mergeCell ref="AH76:AL77"/>
    <mergeCell ref="AM76:AO77"/>
    <mergeCell ref="A68:F77"/>
    <mergeCell ref="G73:L75"/>
    <mergeCell ref="M73:N73"/>
    <mergeCell ref="W73:BA73"/>
    <mergeCell ref="M74:BA75"/>
    <mergeCell ref="AP76:AQ77"/>
    <mergeCell ref="AR76:AS77"/>
    <mergeCell ref="AZ76:BA77"/>
    <mergeCell ref="O73:V73"/>
    <mergeCell ref="AV76:AW77"/>
    <mergeCell ref="F84:AN86"/>
    <mergeCell ref="AP84:AS86"/>
    <mergeCell ref="AT84:AW86"/>
    <mergeCell ref="AX84:BA86"/>
    <mergeCell ref="A81:I82"/>
    <mergeCell ref="J81:K82"/>
    <mergeCell ref="L81:U81"/>
    <mergeCell ref="V81:W82"/>
    <mergeCell ref="X81:AG81"/>
    <mergeCell ref="AH81:AQ81"/>
    <mergeCell ref="AR81:BA81"/>
    <mergeCell ref="L82:U82"/>
    <mergeCell ref="X82:AG82"/>
    <mergeCell ref="AH82:AQ82"/>
    <mergeCell ref="AR82:BA82"/>
    <mergeCell ref="A83:BA83"/>
    <mergeCell ref="AX60:AX64"/>
    <mergeCell ref="AY60:BA64"/>
    <mergeCell ref="G62:L64"/>
    <mergeCell ref="M62:AC64"/>
    <mergeCell ref="AD63:AF64"/>
    <mergeCell ref="AT68:AU70"/>
    <mergeCell ref="AV68:AW70"/>
    <mergeCell ref="AX68:AX72"/>
    <mergeCell ref="AY68:BA72"/>
    <mergeCell ref="G70:L72"/>
    <mergeCell ref="M70:AC72"/>
    <mergeCell ref="AD71:AF72"/>
    <mergeCell ref="AP60:AQ62"/>
    <mergeCell ref="AR60:AS62"/>
    <mergeCell ref="G65:L67"/>
    <mergeCell ref="M65:N65"/>
    <mergeCell ref="W65:BA65"/>
    <mergeCell ref="M66:BA67"/>
    <mergeCell ref="O65:V65"/>
    <mergeCell ref="AG71:AW72"/>
    <mergeCell ref="AX76:AY77"/>
    <mergeCell ref="G68:L69"/>
    <mergeCell ref="M68:AC69"/>
    <mergeCell ref="AD68:AE70"/>
    <mergeCell ref="AF68:AI70"/>
    <mergeCell ref="AJ68:AM70"/>
    <mergeCell ref="AN68:AO70"/>
    <mergeCell ref="AP68:AQ70"/>
    <mergeCell ref="AR68:AS70"/>
    <mergeCell ref="AT76:AU77"/>
    <mergeCell ref="W58:AB59"/>
    <mergeCell ref="AC58:AF59"/>
    <mergeCell ref="AG58:AH59"/>
    <mergeCell ref="AI58:AI59"/>
    <mergeCell ref="AJ58:AU59"/>
    <mergeCell ref="AG63:AW64"/>
    <mergeCell ref="A54:F59"/>
    <mergeCell ref="G54:L57"/>
    <mergeCell ref="U54:AD55"/>
    <mergeCell ref="AE54:AH55"/>
    <mergeCell ref="AI54:AK55"/>
    <mergeCell ref="AL54:AM55"/>
    <mergeCell ref="AN54:AR55"/>
    <mergeCell ref="A60:F67"/>
    <mergeCell ref="G60:L61"/>
    <mergeCell ref="M60:AC61"/>
    <mergeCell ref="AD60:AE62"/>
    <mergeCell ref="AF60:AI62"/>
    <mergeCell ref="AJ60:AM62"/>
    <mergeCell ref="AN60:AO62"/>
    <mergeCell ref="M54:T57"/>
    <mergeCell ref="AN56:AR57"/>
    <mergeCell ref="AT60:AU62"/>
    <mergeCell ref="AV60:AW62"/>
    <mergeCell ref="AS56:AT57"/>
    <mergeCell ref="AU56:AY57"/>
    <mergeCell ref="AZ56:BA57"/>
    <mergeCell ref="BA58:BA59"/>
    <mergeCell ref="G50:L50"/>
    <mergeCell ref="M50:AH50"/>
    <mergeCell ref="AJ50:AZ50"/>
    <mergeCell ref="G51:L53"/>
    <mergeCell ref="M51:N51"/>
    <mergeCell ref="W51:BA51"/>
    <mergeCell ref="M52:BA53"/>
    <mergeCell ref="AS54:AT55"/>
    <mergeCell ref="AU54:AY55"/>
    <mergeCell ref="AV58:AX59"/>
    <mergeCell ref="AY58:AZ59"/>
    <mergeCell ref="AZ54:BA55"/>
    <mergeCell ref="U56:AD57"/>
    <mergeCell ref="AE56:AH57"/>
    <mergeCell ref="AI56:AK57"/>
    <mergeCell ref="AL56:AM57"/>
    <mergeCell ref="O51:V51"/>
    <mergeCell ref="G58:L59"/>
    <mergeCell ref="M58:S59"/>
    <mergeCell ref="T58:V59"/>
    <mergeCell ref="A43:F44"/>
    <mergeCell ref="G43:L43"/>
    <mergeCell ref="M43:AK43"/>
    <mergeCell ref="AL43:BA43"/>
    <mergeCell ref="G44:L44"/>
    <mergeCell ref="M44:AK44"/>
    <mergeCell ref="AL44:BA44"/>
    <mergeCell ref="A45:F53"/>
    <mergeCell ref="G45:L46"/>
    <mergeCell ref="M45:AC46"/>
    <mergeCell ref="AD45:AE47"/>
    <mergeCell ref="AF45:AI47"/>
    <mergeCell ref="AJ45:AM47"/>
    <mergeCell ref="AN45:AO47"/>
    <mergeCell ref="AP45:AQ47"/>
    <mergeCell ref="AR45:AS47"/>
    <mergeCell ref="AT45:AU47"/>
    <mergeCell ref="AV45:AW47"/>
    <mergeCell ref="AX45:AX49"/>
    <mergeCell ref="AY45:BA49"/>
    <mergeCell ref="G47:L49"/>
    <mergeCell ref="M47:AC49"/>
    <mergeCell ref="AD48:AF49"/>
    <mergeCell ref="AG48:AW49"/>
    <mergeCell ref="A33:F42"/>
    <mergeCell ref="G33:L34"/>
    <mergeCell ref="M33:BA34"/>
    <mergeCell ref="G35:L37"/>
    <mergeCell ref="M35:BA37"/>
    <mergeCell ref="G38:L40"/>
    <mergeCell ref="M38:N38"/>
    <mergeCell ref="W38:BA38"/>
    <mergeCell ref="M39:BA40"/>
    <mergeCell ref="G41:L42"/>
    <mergeCell ref="AE41:AJ42"/>
    <mergeCell ref="O38:V38"/>
    <mergeCell ref="M41:AD42"/>
    <mergeCell ref="AK41:BA42"/>
    <mergeCell ref="AX29:AY30"/>
    <mergeCell ref="AZ29:BA30"/>
    <mergeCell ref="AL31:AM32"/>
    <mergeCell ref="AN31:AO32"/>
    <mergeCell ref="AP31:AQ32"/>
    <mergeCell ref="AR31:AS32"/>
    <mergeCell ref="AT31:AU32"/>
    <mergeCell ref="AV31:AW32"/>
    <mergeCell ref="AX31:AY32"/>
    <mergeCell ref="AZ31:BA32"/>
    <mergeCell ref="A27:F32"/>
    <mergeCell ref="G27:L28"/>
    <mergeCell ref="M27:AG28"/>
    <mergeCell ref="AH27:AH28"/>
    <mergeCell ref="AI27:AL28"/>
    <mergeCell ref="AM27:AM28"/>
    <mergeCell ref="AN27:AO28"/>
    <mergeCell ref="AP27:AY28"/>
    <mergeCell ref="AZ27:BA28"/>
    <mergeCell ref="G29:L32"/>
    <mergeCell ref="M29:Q32"/>
    <mergeCell ref="R29:T32"/>
    <mergeCell ref="U29:V32"/>
    <mergeCell ref="W29:Y32"/>
    <mergeCell ref="Z29:AA32"/>
    <mergeCell ref="AB29:AD32"/>
    <mergeCell ref="AE29:AF32"/>
    <mergeCell ref="AG29:AK32"/>
    <mergeCell ref="AL29:AM30"/>
    <mergeCell ref="AN29:AO30"/>
    <mergeCell ref="AP29:AQ30"/>
    <mergeCell ref="AR29:AS30"/>
    <mergeCell ref="AT29:AU30"/>
    <mergeCell ref="AV29:AW30"/>
    <mergeCell ref="A17:BA17"/>
    <mergeCell ref="A18:BA20"/>
    <mergeCell ref="A21:F22"/>
    <mergeCell ref="G21:P22"/>
    <mergeCell ref="Q21:R24"/>
    <mergeCell ref="S21:BA24"/>
    <mergeCell ref="A23:F24"/>
    <mergeCell ref="G23:P24"/>
    <mergeCell ref="A25:AJ26"/>
    <mergeCell ref="AK25:AM26"/>
    <mergeCell ref="AN25:AO26"/>
    <mergeCell ref="AP25:AQ26"/>
    <mergeCell ref="AR25:AS26"/>
    <mergeCell ref="AT25:AU26"/>
    <mergeCell ref="AV25:AW26"/>
    <mergeCell ref="AX25:AY26"/>
    <mergeCell ref="AZ25:BA26"/>
    <mergeCell ref="A1:E12"/>
    <mergeCell ref="F1:N12"/>
    <mergeCell ref="O1:S12"/>
    <mergeCell ref="T1:AB6"/>
    <mergeCell ref="AC1:AG12"/>
    <mergeCell ref="AH1:AQ6"/>
    <mergeCell ref="AR1:BA6"/>
    <mergeCell ref="T7:AB12"/>
    <mergeCell ref="AH7:AQ12"/>
    <mergeCell ref="AR7:BA12"/>
    <mergeCell ref="A13:H13"/>
    <mergeCell ref="I13:T13"/>
    <mergeCell ref="U13:AF13"/>
    <mergeCell ref="AG13:AW13"/>
    <mergeCell ref="AX13:BA13"/>
    <mergeCell ref="A14:H16"/>
    <mergeCell ref="I14:K16"/>
    <mergeCell ref="L14:M16"/>
    <mergeCell ref="N14:N16"/>
    <mergeCell ref="O14:P16"/>
    <mergeCell ref="Q14:Q16"/>
    <mergeCell ref="R14:S16"/>
    <mergeCell ref="T14:T16"/>
    <mergeCell ref="U14:W16"/>
    <mergeCell ref="X14:Y16"/>
    <mergeCell ref="Z14:Z16"/>
    <mergeCell ref="AA14:AB16"/>
    <mergeCell ref="AC14:AC16"/>
    <mergeCell ref="AD14:AE16"/>
    <mergeCell ref="AF14:AF16"/>
    <mergeCell ref="AG14:AW16"/>
    <mergeCell ref="AX14:BA16"/>
  </mergeCells>
  <phoneticPr fontId="14"/>
  <dataValidations count="3">
    <dataValidation errorStyle="information" allowBlank="1" showInputMessage="1" showErrorMessage="1" sqref="AF68:AI70 N76:T77 M50:AH50 M27:AG28 AF45:AI47 AF60:AI62 AM76:AO77 AE54:AH57" xr:uid="{00000000-0002-0000-0100-000000000000}"/>
    <dataValidation allowBlank="1" showInputMessage="1" showErrorMessage="1" sqref="A14:H16 AG14:BA16 AP25:AQ28 AT25:AU28 AX25:AY28 AI27:AL28 AR27:AS28 AV27:AW28 M33 M78:S79 M35:BA37 M43 M39:BA40 AJ50:AZ50 M52:BA53 M60:AC64 M66:BA67 M68:AC72 M74:BA75 M45:AC49" xr:uid="{00000000-0002-0000-0100-000002000000}"/>
    <dataValidation type="list" errorStyle="information" allowBlank="1" showInputMessage="1" showErrorMessage="1" sqref="M29:Q32 AN29:AO30" xr:uid="{00000000-0002-0000-0100-000005000000}">
      <formula1>"平成,令和"</formula1>
    </dataValidation>
  </dataValidations>
  <printOptions horizontalCentered="1" verticalCentered="1"/>
  <pageMargins left="0.19685039370078741" right="0.19685039370078741" top="0.19685039370078741" bottom="0.19685039370078741" header="0.51181102362204722" footer="0.51181102362204722"/>
  <pageSetup paperSize="9" scale="95" orientation="portrait" blackAndWhite="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692A9-BEFC-4E67-A427-256D2A2EA4EA}">
  <sheetPr>
    <tabColor theme="1"/>
  </sheetPr>
  <dimension ref="A1:S100"/>
  <sheetViews>
    <sheetView zoomScale="85" zoomScaleNormal="85" workbookViewId="0">
      <pane ySplit="2" topLeftCell="A3" activePane="bottomLeft" state="frozenSplit"/>
      <selection activeCell="G2" sqref="G2:G16"/>
      <selection pane="bottomLeft"/>
    </sheetView>
  </sheetViews>
  <sheetFormatPr defaultColWidth="8.875" defaultRowHeight="18.75"/>
  <cols>
    <col min="1" max="1" width="11.375" style="108" bestFit="1" customWidth="1"/>
    <col min="2" max="2" width="9.125" style="108" bestFit="1" customWidth="1"/>
    <col min="3" max="6" width="20" style="108" bestFit="1" customWidth="1"/>
    <col min="7" max="7" width="5.125" style="108" bestFit="1" customWidth="1"/>
    <col min="8" max="8" width="13" style="108" bestFit="1" customWidth="1"/>
    <col min="9" max="9" width="7.125" style="108" bestFit="1" customWidth="1"/>
    <col min="10" max="10" width="9.125" style="108" bestFit="1" customWidth="1"/>
    <col min="11" max="11" width="11.375" style="108" bestFit="1" customWidth="1"/>
    <col min="12" max="12" width="9.125" style="108" bestFit="1" customWidth="1"/>
    <col min="13" max="14" width="9.125" style="108" customWidth="1"/>
    <col min="15" max="15" width="13.5" style="108" customWidth="1"/>
    <col min="16" max="16" width="5.125" style="108" customWidth="1"/>
    <col min="17" max="17" width="17.875" style="108" customWidth="1"/>
    <col min="18" max="18" width="15.875" style="108" customWidth="1"/>
    <col min="19" max="19" width="15.5" style="108" bestFit="1" customWidth="1"/>
    <col min="20" max="20" width="8.875" style="108" customWidth="1"/>
    <col min="21" max="16384" width="8.875" style="108"/>
  </cols>
  <sheetData>
    <row r="1" spans="1:19">
      <c r="A1" s="119"/>
      <c r="B1" s="116" t="s">
        <v>567</v>
      </c>
      <c r="C1" s="117"/>
      <c r="D1" s="117"/>
      <c r="E1" s="117"/>
      <c r="F1" s="111"/>
      <c r="G1" s="119" t="s">
        <v>568</v>
      </c>
      <c r="H1" s="119" t="s">
        <v>569</v>
      </c>
      <c r="I1" s="118" t="s">
        <v>570</v>
      </c>
      <c r="J1" s="111"/>
      <c r="K1" s="116" t="s">
        <v>571</v>
      </c>
      <c r="L1" s="117"/>
      <c r="M1" s="117"/>
      <c r="N1" s="117"/>
      <c r="O1" s="117"/>
      <c r="P1" s="117"/>
      <c r="Q1" s="117"/>
      <c r="R1" s="111"/>
      <c r="S1" s="119" t="s">
        <v>522</v>
      </c>
    </row>
    <row r="2" spans="1:19">
      <c r="A2" s="121"/>
      <c r="B2" s="120" t="s">
        <v>572</v>
      </c>
      <c r="C2" s="123" t="s">
        <v>573</v>
      </c>
      <c r="D2" s="123" t="s">
        <v>574</v>
      </c>
      <c r="E2" s="123" t="s">
        <v>575</v>
      </c>
      <c r="F2" s="123" t="s">
        <v>576</v>
      </c>
      <c r="G2" s="121"/>
      <c r="H2" s="121"/>
      <c r="I2" s="121"/>
      <c r="J2" s="120" t="s">
        <v>577</v>
      </c>
      <c r="K2" s="120" t="s">
        <v>578</v>
      </c>
      <c r="L2" s="120" t="s">
        <v>529</v>
      </c>
      <c r="M2" s="120" t="s">
        <v>532</v>
      </c>
      <c r="N2" s="120" t="s">
        <v>537</v>
      </c>
      <c r="O2" s="120" t="s">
        <v>541</v>
      </c>
      <c r="P2" s="120" t="s">
        <v>545</v>
      </c>
      <c r="Q2" s="120" t="s">
        <v>549</v>
      </c>
      <c r="R2" s="120" t="s">
        <v>579</v>
      </c>
      <c r="S2" s="121"/>
    </row>
    <row r="3" spans="1:19" customFormat="1">
      <c r="A3" s="120" t="s">
        <v>580</v>
      </c>
      <c r="B3" s="124"/>
      <c r="C3" s="124"/>
      <c r="D3" s="124"/>
      <c r="E3" s="124"/>
      <c r="F3" s="124"/>
      <c r="G3" s="124"/>
      <c r="H3" s="115"/>
      <c r="I3" s="124"/>
      <c r="J3" s="124"/>
      <c r="K3" s="124"/>
      <c r="L3" s="124"/>
      <c r="M3" s="124"/>
      <c r="N3" s="124"/>
      <c r="O3" s="124"/>
      <c r="P3" s="124"/>
      <c r="Q3" s="124"/>
      <c r="R3" s="124"/>
      <c r="S3" s="124"/>
    </row>
    <row r="4" spans="1:19">
      <c r="A4" s="120" t="s">
        <v>581</v>
      </c>
      <c r="B4" s="124"/>
      <c r="C4" s="124"/>
      <c r="D4" s="124"/>
      <c r="E4" s="124"/>
      <c r="F4" s="124"/>
      <c r="G4" s="124"/>
      <c r="H4" s="115"/>
      <c r="I4" s="124"/>
      <c r="J4" s="124"/>
      <c r="K4" s="124"/>
      <c r="L4" s="124"/>
      <c r="M4" s="124"/>
      <c r="N4" s="124"/>
      <c r="O4" s="124"/>
      <c r="P4" s="124"/>
      <c r="Q4" s="124"/>
      <c r="R4" s="124"/>
      <c r="S4" s="124"/>
    </row>
    <row r="5" spans="1:19">
      <c r="A5" s="120" t="s">
        <v>582</v>
      </c>
      <c r="B5" s="124"/>
      <c r="C5" s="124"/>
      <c r="D5" s="124"/>
      <c r="E5" s="124"/>
      <c r="F5" s="124"/>
      <c r="G5" s="124"/>
      <c r="H5" s="115"/>
      <c r="I5" s="124"/>
      <c r="J5" s="124"/>
      <c r="K5" s="124"/>
      <c r="L5" s="124"/>
      <c r="M5" s="124"/>
      <c r="N5" s="124"/>
      <c r="O5" s="124"/>
      <c r="P5" s="124"/>
      <c r="Q5" s="124"/>
      <c r="R5" s="124"/>
      <c r="S5" s="124"/>
    </row>
    <row r="6" spans="1:19">
      <c r="A6" s="120"/>
      <c r="B6" s="124"/>
      <c r="C6" s="124"/>
      <c r="D6" s="124"/>
      <c r="E6" s="124"/>
      <c r="F6" s="124"/>
      <c r="G6" s="124"/>
      <c r="H6" s="114"/>
      <c r="I6" s="124"/>
      <c r="J6" s="124"/>
      <c r="K6" s="124"/>
      <c r="L6" s="124"/>
      <c r="M6" s="124"/>
      <c r="N6" s="124"/>
      <c r="O6" s="124"/>
      <c r="P6" s="124"/>
      <c r="Q6" s="124"/>
      <c r="R6" s="124"/>
      <c r="S6" s="124"/>
    </row>
    <row r="7" spans="1:19">
      <c r="A7" s="120"/>
      <c r="B7" s="124"/>
      <c r="C7" s="124"/>
      <c r="D7" s="124"/>
      <c r="E7" s="124"/>
      <c r="F7" s="124"/>
      <c r="G7" s="124"/>
      <c r="H7" s="114"/>
      <c r="I7" s="124"/>
      <c r="J7" s="124"/>
      <c r="K7" s="124"/>
      <c r="L7" s="124"/>
      <c r="M7" s="124"/>
      <c r="N7" s="124"/>
      <c r="O7" s="124"/>
      <c r="P7" s="124"/>
      <c r="Q7" s="124"/>
      <c r="R7" s="124"/>
      <c r="S7" s="124"/>
    </row>
    <row r="8" spans="1:19">
      <c r="A8" s="120"/>
      <c r="B8" s="124"/>
      <c r="C8" s="124"/>
      <c r="D8" s="124"/>
      <c r="E8" s="124"/>
      <c r="F8" s="124"/>
      <c r="G8" s="124"/>
      <c r="H8" s="114"/>
      <c r="I8" s="124"/>
      <c r="J8" s="124"/>
      <c r="K8" s="124"/>
      <c r="L8" s="124"/>
      <c r="M8" s="124"/>
      <c r="N8" s="124"/>
      <c r="O8" s="124"/>
      <c r="P8" s="124"/>
      <c r="Q8" s="124"/>
      <c r="R8" s="124"/>
      <c r="S8" s="124"/>
    </row>
    <row r="9" spans="1:19">
      <c r="A9" s="120"/>
      <c r="B9" s="124"/>
      <c r="C9" s="124"/>
      <c r="D9" s="124"/>
      <c r="E9" s="124"/>
      <c r="F9" s="124"/>
      <c r="G9" s="124"/>
      <c r="H9" s="114"/>
      <c r="I9" s="124"/>
      <c r="J9" s="124"/>
      <c r="K9" s="124"/>
      <c r="L9" s="124"/>
      <c r="M9" s="124"/>
      <c r="N9" s="124"/>
      <c r="O9" s="124"/>
      <c r="P9" s="124"/>
      <c r="Q9" s="124"/>
      <c r="R9" s="124"/>
      <c r="S9" s="124"/>
    </row>
    <row r="10" spans="1:19">
      <c r="A10" s="120"/>
      <c r="B10" s="124"/>
      <c r="C10" s="124"/>
      <c r="D10" s="124"/>
      <c r="E10" s="124"/>
      <c r="F10" s="124"/>
      <c r="G10" s="124"/>
      <c r="H10" s="114"/>
      <c r="I10" s="124"/>
      <c r="J10" s="124"/>
      <c r="K10" s="124"/>
      <c r="L10" s="124"/>
      <c r="M10" s="124"/>
      <c r="N10" s="124"/>
      <c r="O10" s="124"/>
      <c r="P10" s="124"/>
      <c r="Q10" s="124"/>
      <c r="R10" s="124"/>
      <c r="S10" s="124"/>
    </row>
    <row r="11" spans="1:19">
      <c r="A11" s="120"/>
      <c r="B11" s="124"/>
      <c r="C11" s="124"/>
      <c r="D11" s="124"/>
      <c r="E11" s="124"/>
      <c r="F11" s="124"/>
      <c r="G11" s="124"/>
      <c r="H11" s="114"/>
      <c r="I11" s="124"/>
      <c r="J11" s="124"/>
      <c r="K11" s="124"/>
      <c r="L11" s="124"/>
      <c r="M11" s="124"/>
      <c r="N11" s="124"/>
      <c r="O11" s="124"/>
      <c r="P11" s="124"/>
      <c r="Q11" s="124"/>
      <c r="R11" s="124"/>
      <c r="S11" s="124"/>
    </row>
    <row r="12" spans="1:19">
      <c r="A12" s="120"/>
      <c r="B12" s="124"/>
      <c r="C12" s="124"/>
      <c r="D12" s="124"/>
      <c r="E12" s="124"/>
      <c r="F12" s="124"/>
      <c r="G12" s="124"/>
      <c r="H12" s="114"/>
      <c r="I12" s="124"/>
      <c r="J12" s="124"/>
      <c r="K12" s="124"/>
      <c r="L12" s="124"/>
      <c r="M12" s="124"/>
      <c r="N12" s="124"/>
      <c r="O12" s="124"/>
      <c r="P12" s="124"/>
      <c r="Q12" s="124"/>
      <c r="R12" s="124"/>
      <c r="S12" s="124"/>
    </row>
    <row r="13" spans="1:19">
      <c r="A13" s="120"/>
      <c r="B13" s="124"/>
      <c r="C13" s="124"/>
      <c r="D13" s="124"/>
      <c r="E13" s="124"/>
      <c r="F13" s="124"/>
      <c r="G13" s="124"/>
      <c r="H13" s="114"/>
      <c r="I13" s="124"/>
      <c r="J13" s="124"/>
      <c r="K13" s="124"/>
      <c r="L13" s="124"/>
      <c r="M13" s="124"/>
      <c r="N13" s="124"/>
      <c r="O13" s="124"/>
      <c r="P13" s="124"/>
      <c r="Q13" s="124"/>
      <c r="R13" s="124"/>
      <c r="S13" s="124"/>
    </row>
    <row r="14" spans="1:19">
      <c r="A14" s="120"/>
      <c r="B14" s="124"/>
      <c r="C14" s="124"/>
      <c r="D14" s="124"/>
      <c r="E14" s="124"/>
      <c r="F14" s="124"/>
      <c r="G14" s="124"/>
      <c r="H14" s="114"/>
      <c r="I14" s="124"/>
      <c r="J14" s="124"/>
      <c r="K14" s="124"/>
      <c r="L14" s="124"/>
      <c r="M14" s="124"/>
      <c r="N14" s="124"/>
      <c r="O14" s="124"/>
      <c r="P14" s="124"/>
      <c r="Q14" s="124"/>
      <c r="R14" s="124"/>
      <c r="S14" s="124"/>
    </row>
    <row r="15" spans="1:19">
      <c r="A15" s="120"/>
      <c r="B15" s="124"/>
      <c r="C15" s="124"/>
      <c r="D15" s="124"/>
      <c r="E15" s="124"/>
      <c r="F15" s="124"/>
      <c r="G15" s="124"/>
      <c r="H15" s="114"/>
      <c r="I15" s="124"/>
      <c r="J15" s="124"/>
      <c r="K15" s="124"/>
      <c r="L15" s="124"/>
      <c r="M15" s="124"/>
      <c r="N15" s="124"/>
      <c r="O15" s="124"/>
      <c r="P15" s="124"/>
      <c r="Q15" s="124"/>
      <c r="R15" s="124"/>
      <c r="S15" s="124"/>
    </row>
    <row r="16" spans="1:19">
      <c r="A16" s="120"/>
      <c r="B16" s="124"/>
      <c r="C16" s="124"/>
      <c r="D16" s="124"/>
      <c r="E16" s="124"/>
      <c r="F16" s="124"/>
      <c r="G16" s="124"/>
      <c r="H16" s="114"/>
      <c r="I16" s="124"/>
      <c r="J16" s="124"/>
      <c r="K16" s="124"/>
      <c r="L16" s="124"/>
      <c r="M16" s="124"/>
      <c r="N16" s="124"/>
      <c r="O16" s="124"/>
      <c r="P16" s="124"/>
      <c r="Q16" s="124"/>
      <c r="R16" s="124"/>
      <c r="S16" s="124"/>
    </row>
    <row r="17" spans="1:19">
      <c r="A17" s="120"/>
      <c r="B17" s="124"/>
      <c r="C17" s="124"/>
      <c r="D17" s="124"/>
      <c r="E17" s="124"/>
      <c r="F17" s="124"/>
      <c r="G17" s="124"/>
      <c r="H17" s="114"/>
      <c r="I17" s="124"/>
      <c r="J17" s="124"/>
      <c r="K17" s="124"/>
      <c r="L17" s="124"/>
      <c r="M17" s="124"/>
      <c r="N17" s="124"/>
      <c r="O17" s="124"/>
      <c r="P17" s="124"/>
      <c r="Q17" s="124"/>
      <c r="R17" s="124"/>
      <c r="S17" s="124"/>
    </row>
    <row r="18" spans="1:19">
      <c r="A18" s="120"/>
      <c r="B18" s="124"/>
      <c r="C18" s="124"/>
      <c r="D18" s="124"/>
      <c r="E18" s="124"/>
      <c r="F18" s="124"/>
      <c r="G18" s="124"/>
      <c r="H18" s="114"/>
      <c r="I18" s="124"/>
      <c r="J18" s="124"/>
      <c r="K18" s="124"/>
      <c r="L18" s="124"/>
      <c r="M18" s="124"/>
      <c r="N18" s="124"/>
      <c r="O18" s="124"/>
      <c r="P18" s="124"/>
      <c r="Q18" s="124"/>
      <c r="R18" s="124"/>
      <c r="S18" s="124"/>
    </row>
    <row r="19" spans="1:19">
      <c r="A19" s="120"/>
      <c r="B19" s="124"/>
      <c r="C19" s="124"/>
      <c r="D19" s="124"/>
      <c r="E19" s="124"/>
      <c r="F19" s="124"/>
      <c r="G19" s="124"/>
      <c r="H19" s="114"/>
      <c r="I19" s="124"/>
      <c r="J19" s="124"/>
      <c r="K19" s="124"/>
      <c r="L19" s="124"/>
      <c r="M19" s="124"/>
      <c r="N19" s="124"/>
      <c r="O19" s="124"/>
      <c r="P19" s="124"/>
      <c r="Q19" s="124"/>
      <c r="R19" s="124"/>
      <c r="S19" s="124"/>
    </row>
    <row r="20" spans="1:19">
      <c r="A20" s="120"/>
      <c r="B20" s="124"/>
      <c r="C20" s="124"/>
      <c r="D20" s="124"/>
      <c r="E20" s="124"/>
      <c r="F20" s="124"/>
      <c r="G20" s="124"/>
      <c r="H20" s="114"/>
      <c r="I20" s="124"/>
      <c r="J20" s="124"/>
      <c r="K20" s="124"/>
      <c r="L20" s="124"/>
      <c r="M20" s="124"/>
      <c r="N20" s="124"/>
      <c r="O20" s="124"/>
      <c r="P20" s="124"/>
      <c r="Q20" s="124"/>
      <c r="R20" s="124"/>
      <c r="S20" s="124"/>
    </row>
    <row r="21" spans="1:19">
      <c r="A21" s="120"/>
      <c r="B21" s="124"/>
      <c r="C21" s="124"/>
      <c r="D21" s="124"/>
      <c r="E21" s="124"/>
      <c r="F21" s="124"/>
      <c r="G21" s="124"/>
      <c r="H21" s="114"/>
      <c r="I21" s="124"/>
      <c r="J21" s="124"/>
      <c r="K21" s="124"/>
      <c r="L21" s="124"/>
      <c r="M21" s="124"/>
      <c r="N21" s="124"/>
      <c r="O21" s="124"/>
      <c r="P21" s="124"/>
      <c r="Q21" s="124"/>
      <c r="R21" s="124"/>
      <c r="S21" s="124"/>
    </row>
    <row r="22" spans="1:19">
      <c r="A22" s="120"/>
      <c r="B22" s="124"/>
      <c r="C22" s="124"/>
      <c r="D22" s="124"/>
      <c r="E22" s="124"/>
      <c r="F22" s="124"/>
      <c r="G22" s="124"/>
      <c r="H22" s="114"/>
      <c r="I22" s="124"/>
      <c r="J22" s="124"/>
      <c r="K22" s="124"/>
      <c r="L22" s="124"/>
      <c r="M22" s="124"/>
      <c r="N22" s="124"/>
      <c r="O22" s="124"/>
      <c r="P22" s="124"/>
      <c r="Q22" s="124"/>
      <c r="R22" s="124"/>
      <c r="S22" s="124"/>
    </row>
    <row r="23" spans="1:19">
      <c r="A23" s="120"/>
      <c r="B23" s="124"/>
      <c r="C23" s="124"/>
      <c r="D23" s="124"/>
      <c r="E23" s="124"/>
      <c r="F23" s="124"/>
      <c r="G23" s="124"/>
      <c r="H23" s="114"/>
      <c r="I23" s="124"/>
      <c r="J23" s="124"/>
      <c r="K23" s="124"/>
      <c r="L23" s="124"/>
      <c r="M23" s="124"/>
      <c r="N23" s="124"/>
      <c r="O23" s="124"/>
      <c r="P23" s="124"/>
      <c r="Q23" s="124"/>
      <c r="R23" s="124"/>
      <c r="S23" s="124"/>
    </row>
    <row r="24" spans="1:19">
      <c r="A24" s="120"/>
      <c r="B24" s="124"/>
      <c r="C24" s="124"/>
      <c r="D24" s="124"/>
      <c r="E24" s="124"/>
      <c r="F24" s="124"/>
      <c r="G24" s="124"/>
      <c r="H24" s="114"/>
      <c r="I24" s="124"/>
      <c r="J24" s="124"/>
      <c r="K24" s="124"/>
      <c r="L24" s="124"/>
      <c r="M24" s="124"/>
      <c r="N24" s="124"/>
      <c r="O24" s="124"/>
      <c r="P24" s="124"/>
      <c r="Q24" s="124"/>
      <c r="R24" s="124"/>
      <c r="S24" s="124"/>
    </row>
    <row r="25" spans="1:19">
      <c r="A25" s="120"/>
      <c r="B25" s="124"/>
      <c r="C25" s="124"/>
      <c r="D25" s="124"/>
      <c r="E25" s="124"/>
      <c r="F25" s="124"/>
      <c r="G25" s="124"/>
      <c r="H25" s="114"/>
      <c r="I25" s="124"/>
      <c r="J25" s="124"/>
      <c r="K25" s="124"/>
      <c r="L25" s="124"/>
      <c r="M25" s="124"/>
      <c r="N25" s="124"/>
      <c r="O25" s="124"/>
      <c r="P25" s="124"/>
      <c r="Q25" s="124"/>
      <c r="R25" s="124"/>
      <c r="S25" s="124"/>
    </row>
    <row r="26" spans="1:19">
      <c r="A26" s="120"/>
      <c r="B26" s="124"/>
      <c r="C26" s="124"/>
      <c r="D26" s="124"/>
      <c r="E26" s="124"/>
      <c r="F26" s="124"/>
      <c r="G26" s="124"/>
      <c r="H26" s="114"/>
      <c r="I26" s="124"/>
      <c r="J26" s="124"/>
      <c r="K26" s="124"/>
      <c r="L26" s="124"/>
      <c r="M26" s="124"/>
      <c r="N26" s="124"/>
      <c r="O26" s="124"/>
      <c r="P26" s="124"/>
      <c r="Q26" s="124"/>
      <c r="R26" s="124"/>
      <c r="S26" s="124"/>
    </row>
    <row r="27" spans="1:19">
      <c r="A27" s="120"/>
      <c r="B27" s="124"/>
      <c r="C27" s="124"/>
      <c r="D27" s="124"/>
      <c r="E27" s="124"/>
      <c r="F27" s="124"/>
      <c r="G27" s="124"/>
      <c r="H27" s="114"/>
      <c r="I27" s="124"/>
      <c r="J27" s="124"/>
      <c r="K27" s="124"/>
      <c r="L27" s="124"/>
      <c r="M27" s="124"/>
      <c r="N27" s="124"/>
      <c r="O27" s="124"/>
      <c r="P27" s="124"/>
      <c r="Q27" s="124"/>
      <c r="R27" s="124"/>
      <c r="S27" s="124"/>
    </row>
    <row r="28" spans="1:19">
      <c r="A28" s="120"/>
      <c r="B28" s="124"/>
      <c r="C28" s="124"/>
      <c r="D28" s="124"/>
      <c r="E28" s="124"/>
      <c r="F28" s="124"/>
      <c r="G28" s="124"/>
      <c r="H28" s="114"/>
      <c r="I28" s="124"/>
      <c r="J28" s="124"/>
      <c r="K28" s="124"/>
      <c r="L28" s="124"/>
      <c r="M28" s="124"/>
      <c r="N28" s="124"/>
      <c r="O28" s="124"/>
      <c r="P28" s="124"/>
      <c r="Q28" s="124"/>
      <c r="R28" s="124"/>
      <c r="S28" s="124"/>
    </row>
    <row r="29" spans="1:19">
      <c r="A29" s="120"/>
      <c r="B29" s="124"/>
      <c r="C29" s="124"/>
      <c r="D29" s="124"/>
      <c r="E29" s="124"/>
      <c r="F29" s="124"/>
      <c r="G29" s="124"/>
      <c r="H29" s="114"/>
      <c r="I29" s="124"/>
      <c r="J29" s="124"/>
      <c r="K29" s="124"/>
      <c r="L29" s="124"/>
      <c r="M29" s="124"/>
      <c r="N29" s="124"/>
      <c r="O29" s="124"/>
      <c r="P29" s="124"/>
      <c r="Q29" s="124"/>
      <c r="R29" s="124"/>
      <c r="S29" s="124"/>
    </row>
    <row r="30" spans="1:19">
      <c r="A30" s="120"/>
      <c r="B30" s="124"/>
      <c r="C30" s="124"/>
      <c r="D30" s="124"/>
      <c r="E30" s="124"/>
      <c r="F30" s="124"/>
      <c r="G30" s="124"/>
      <c r="H30" s="114"/>
      <c r="I30" s="124"/>
      <c r="J30" s="124"/>
      <c r="K30" s="124"/>
      <c r="L30" s="124"/>
      <c r="M30" s="124"/>
      <c r="N30" s="124"/>
      <c r="O30" s="124"/>
      <c r="P30" s="124"/>
      <c r="Q30" s="124"/>
      <c r="R30" s="124"/>
      <c r="S30" s="124"/>
    </row>
    <row r="31" spans="1:19">
      <c r="A31" s="120"/>
      <c r="B31" s="124"/>
      <c r="C31" s="124"/>
      <c r="D31" s="124"/>
      <c r="E31" s="124"/>
      <c r="F31" s="124"/>
      <c r="G31" s="124"/>
      <c r="H31" s="114"/>
      <c r="I31" s="124"/>
      <c r="J31" s="124"/>
      <c r="K31" s="124"/>
      <c r="L31" s="124"/>
      <c r="M31" s="124"/>
      <c r="N31" s="124"/>
      <c r="O31" s="124"/>
      <c r="P31" s="124"/>
      <c r="Q31" s="124"/>
      <c r="R31" s="124"/>
      <c r="S31" s="124"/>
    </row>
    <row r="32" spans="1:19">
      <c r="A32" s="120"/>
      <c r="B32" s="124"/>
      <c r="C32" s="124"/>
      <c r="D32" s="124"/>
      <c r="E32" s="124"/>
      <c r="F32" s="124"/>
      <c r="G32" s="124"/>
      <c r="H32" s="114"/>
      <c r="I32" s="124"/>
      <c r="J32" s="124"/>
      <c r="K32" s="124"/>
      <c r="L32" s="124"/>
      <c r="M32" s="124"/>
      <c r="N32" s="124"/>
      <c r="O32" s="124"/>
      <c r="P32" s="124"/>
      <c r="Q32" s="124"/>
      <c r="R32" s="124"/>
      <c r="S32" s="124"/>
    </row>
    <row r="33" spans="1:19">
      <c r="A33" s="120"/>
      <c r="B33" s="124"/>
      <c r="C33" s="124"/>
      <c r="D33" s="124"/>
      <c r="E33" s="124"/>
      <c r="F33" s="124"/>
      <c r="G33" s="124"/>
      <c r="H33" s="114"/>
      <c r="I33" s="124"/>
      <c r="J33" s="124"/>
      <c r="K33" s="124"/>
      <c r="L33" s="124"/>
      <c r="M33" s="124"/>
      <c r="N33" s="124"/>
      <c r="O33" s="124"/>
      <c r="P33" s="124"/>
      <c r="Q33" s="124"/>
      <c r="R33" s="124"/>
      <c r="S33" s="124"/>
    </row>
    <row r="34" spans="1:19">
      <c r="A34" s="120"/>
      <c r="B34" s="124"/>
      <c r="C34" s="124"/>
      <c r="D34" s="124"/>
      <c r="E34" s="124"/>
      <c r="F34" s="124"/>
      <c r="G34" s="124"/>
      <c r="H34" s="114"/>
      <c r="I34" s="124"/>
      <c r="J34" s="124"/>
      <c r="K34" s="124"/>
      <c r="L34" s="124"/>
      <c r="M34" s="124"/>
      <c r="N34" s="124"/>
      <c r="O34" s="124"/>
      <c r="P34" s="124"/>
      <c r="Q34" s="124"/>
      <c r="R34" s="124"/>
      <c r="S34" s="124"/>
    </row>
    <row r="35" spans="1:19">
      <c r="A35" s="120"/>
      <c r="B35" s="124"/>
      <c r="C35" s="124"/>
      <c r="D35" s="124"/>
      <c r="E35" s="124"/>
      <c r="F35" s="124"/>
      <c r="G35" s="124"/>
      <c r="H35" s="114"/>
      <c r="I35" s="124"/>
      <c r="J35" s="124"/>
      <c r="K35" s="124"/>
      <c r="L35" s="124"/>
      <c r="M35" s="124"/>
      <c r="N35" s="124"/>
      <c r="O35" s="124"/>
      <c r="P35" s="124"/>
      <c r="Q35" s="124"/>
      <c r="R35" s="124"/>
      <c r="S35" s="124"/>
    </row>
    <row r="36" spans="1:19">
      <c r="A36" s="120"/>
      <c r="B36" s="124"/>
      <c r="C36" s="124"/>
      <c r="D36" s="124"/>
      <c r="E36" s="124"/>
      <c r="F36" s="124"/>
      <c r="G36" s="124"/>
      <c r="H36" s="114"/>
      <c r="I36" s="124"/>
      <c r="J36" s="124"/>
      <c r="K36" s="124"/>
      <c r="L36" s="124"/>
      <c r="M36" s="124"/>
      <c r="N36" s="124"/>
      <c r="O36" s="124"/>
      <c r="P36" s="124"/>
      <c r="Q36" s="124"/>
      <c r="R36" s="124"/>
      <c r="S36" s="124"/>
    </row>
    <row r="37" spans="1:19">
      <c r="A37" s="120"/>
      <c r="B37" s="124"/>
      <c r="C37" s="124"/>
      <c r="D37" s="124"/>
      <c r="E37" s="124"/>
      <c r="F37" s="124"/>
      <c r="G37" s="124"/>
      <c r="H37" s="114"/>
      <c r="I37" s="124"/>
      <c r="J37" s="124"/>
      <c r="K37" s="124"/>
      <c r="L37" s="124"/>
      <c r="M37" s="124"/>
      <c r="N37" s="124"/>
      <c r="O37" s="124"/>
      <c r="P37" s="124"/>
      <c r="Q37" s="124"/>
      <c r="R37" s="124"/>
      <c r="S37" s="124"/>
    </row>
    <row r="38" spans="1:19">
      <c r="A38" s="120"/>
      <c r="B38" s="124"/>
      <c r="C38" s="124"/>
      <c r="D38" s="124"/>
      <c r="E38" s="124"/>
      <c r="F38" s="124"/>
      <c r="G38" s="124"/>
      <c r="H38" s="114"/>
      <c r="I38" s="124"/>
      <c r="J38" s="124"/>
      <c r="K38" s="124"/>
      <c r="L38" s="124"/>
      <c r="M38" s="124"/>
      <c r="N38" s="124"/>
      <c r="O38" s="124"/>
      <c r="P38" s="124"/>
      <c r="Q38" s="124"/>
      <c r="R38" s="124"/>
      <c r="S38" s="124"/>
    </row>
    <row r="39" spans="1:19">
      <c r="A39" s="120"/>
      <c r="B39" s="124"/>
      <c r="C39" s="124"/>
      <c r="D39" s="124"/>
      <c r="E39" s="124"/>
      <c r="F39" s="124"/>
      <c r="G39" s="124"/>
      <c r="H39" s="114"/>
      <c r="I39" s="124"/>
      <c r="J39" s="124"/>
      <c r="K39" s="124"/>
      <c r="L39" s="124"/>
      <c r="M39" s="124"/>
      <c r="N39" s="124"/>
      <c r="O39" s="124"/>
      <c r="P39" s="124"/>
      <c r="Q39" s="124"/>
      <c r="R39" s="124"/>
      <c r="S39" s="124"/>
    </row>
    <row r="40" spans="1:19">
      <c r="A40" s="120"/>
      <c r="B40" s="124"/>
      <c r="C40" s="124"/>
      <c r="D40" s="124"/>
      <c r="E40" s="124"/>
      <c r="F40" s="124"/>
      <c r="G40" s="124"/>
      <c r="H40" s="114"/>
      <c r="I40" s="124"/>
      <c r="J40" s="124"/>
      <c r="K40" s="124"/>
      <c r="L40" s="124"/>
      <c r="M40" s="124"/>
      <c r="N40" s="124"/>
      <c r="O40" s="124"/>
      <c r="P40" s="124"/>
      <c r="Q40" s="124"/>
      <c r="R40" s="124"/>
      <c r="S40" s="124"/>
    </row>
    <row r="41" spans="1:19">
      <c r="A41" s="120"/>
      <c r="B41" s="124"/>
      <c r="C41" s="124"/>
      <c r="D41" s="124"/>
      <c r="E41" s="124"/>
      <c r="F41" s="124"/>
      <c r="G41" s="124"/>
      <c r="H41" s="114"/>
      <c r="I41" s="124"/>
      <c r="J41" s="124"/>
      <c r="K41" s="124"/>
      <c r="L41" s="124"/>
      <c r="M41" s="124"/>
      <c r="N41" s="124"/>
      <c r="O41" s="124"/>
      <c r="P41" s="124"/>
      <c r="Q41" s="124"/>
      <c r="R41" s="124"/>
      <c r="S41" s="124"/>
    </row>
    <row r="42" spans="1:19">
      <c r="A42" s="120"/>
      <c r="B42" s="124"/>
      <c r="C42" s="124"/>
      <c r="D42" s="124"/>
      <c r="E42" s="124"/>
      <c r="F42" s="124"/>
      <c r="G42" s="124"/>
      <c r="H42" s="114"/>
      <c r="I42" s="124"/>
      <c r="J42" s="124"/>
      <c r="K42" s="124"/>
      <c r="L42" s="124"/>
      <c r="M42" s="124"/>
      <c r="N42" s="124"/>
      <c r="O42" s="124"/>
      <c r="P42" s="124"/>
      <c r="Q42" s="124"/>
      <c r="R42" s="124"/>
      <c r="S42" s="124"/>
    </row>
    <row r="43" spans="1:19">
      <c r="A43" s="120"/>
      <c r="B43" s="124"/>
      <c r="C43" s="124"/>
      <c r="D43" s="124"/>
      <c r="E43" s="124"/>
      <c r="F43" s="124"/>
      <c r="G43" s="124"/>
      <c r="H43" s="114"/>
      <c r="I43" s="124"/>
      <c r="J43" s="124"/>
      <c r="K43" s="124"/>
      <c r="L43" s="124"/>
      <c r="M43" s="124"/>
      <c r="N43" s="124"/>
      <c r="O43" s="124"/>
      <c r="P43" s="124"/>
      <c r="Q43" s="124"/>
      <c r="R43" s="124"/>
      <c r="S43" s="124"/>
    </row>
    <row r="44" spans="1:19">
      <c r="A44" s="120"/>
      <c r="B44" s="124"/>
      <c r="C44" s="124"/>
      <c r="D44" s="124"/>
      <c r="E44" s="124"/>
      <c r="F44" s="124"/>
      <c r="G44" s="124"/>
      <c r="H44" s="114"/>
      <c r="I44" s="124"/>
      <c r="J44" s="124"/>
      <c r="K44" s="124"/>
      <c r="L44" s="124"/>
      <c r="M44" s="124"/>
      <c r="N44" s="124"/>
      <c r="O44" s="124"/>
      <c r="P44" s="124"/>
      <c r="Q44" s="124"/>
      <c r="R44" s="124"/>
      <c r="S44" s="124"/>
    </row>
    <row r="45" spans="1:19">
      <c r="A45" s="120"/>
      <c r="B45" s="124"/>
      <c r="C45" s="124"/>
      <c r="D45" s="124"/>
      <c r="E45" s="124"/>
      <c r="F45" s="124"/>
      <c r="G45" s="124"/>
      <c r="H45" s="114"/>
      <c r="I45" s="124"/>
      <c r="J45" s="124"/>
      <c r="K45" s="124"/>
      <c r="L45" s="124"/>
      <c r="M45" s="124"/>
      <c r="N45" s="124"/>
      <c r="O45" s="124"/>
      <c r="P45" s="124"/>
      <c r="Q45" s="124"/>
      <c r="R45" s="124"/>
      <c r="S45" s="124"/>
    </row>
    <row r="46" spans="1:19">
      <c r="A46" s="120"/>
      <c r="B46" s="124"/>
      <c r="C46" s="124"/>
      <c r="D46" s="124"/>
      <c r="E46" s="124"/>
      <c r="F46" s="124"/>
      <c r="G46" s="124"/>
      <c r="H46" s="114"/>
      <c r="I46" s="124"/>
      <c r="J46" s="124"/>
      <c r="K46" s="124"/>
      <c r="L46" s="124"/>
      <c r="M46" s="124"/>
      <c r="N46" s="124"/>
      <c r="O46" s="124"/>
      <c r="P46" s="124"/>
      <c r="Q46" s="124"/>
      <c r="R46" s="124"/>
      <c r="S46" s="124"/>
    </row>
    <row r="47" spans="1:19">
      <c r="A47" s="120"/>
      <c r="B47" s="124"/>
      <c r="C47" s="124"/>
      <c r="D47" s="124"/>
      <c r="E47" s="124"/>
      <c r="F47" s="124"/>
      <c r="G47" s="124"/>
      <c r="H47" s="114"/>
      <c r="I47" s="124"/>
      <c r="J47" s="124"/>
      <c r="K47" s="124"/>
      <c r="L47" s="124"/>
      <c r="M47" s="124"/>
      <c r="N47" s="124"/>
      <c r="O47" s="124"/>
      <c r="P47" s="124"/>
      <c r="Q47" s="124"/>
      <c r="R47" s="124"/>
      <c r="S47" s="124"/>
    </row>
    <row r="48" spans="1:19">
      <c r="A48" s="120"/>
      <c r="B48" s="124"/>
      <c r="C48" s="124"/>
      <c r="D48" s="124"/>
      <c r="E48" s="124"/>
      <c r="F48" s="124"/>
      <c r="G48" s="124"/>
      <c r="H48" s="114"/>
      <c r="I48" s="124"/>
      <c r="J48" s="124"/>
      <c r="K48" s="124"/>
      <c r="L48" s="124"/>
      <c r="M48" s="124"/>
      <c r="N48" s="124"/>
      <c r="O48" s="124"/>
      <c r="P48" s="124"/>
      <c r="Q48" s="124"/>
      <c r="R48" s="124"/>
      <c r="S48" s="124"/>
    </row>
    <row r="49" spans="1:19">
      <c r="A49" s="120"/>
      <c r="B49" s="124"/>
      <c r="C49" s="124"/>
      <c r="D49" s="124"/>
      <c r="E49" s="124"/>
      <c r="F49" s="124"/>
      <c r="G49" s="124"/>
      <c r="H49" s="114"/>
      <c r="I49" s="124"/>
      <c r="J49" s="124"/>
      <c r="K49" s="124"/>
      <c r="L49" s="124"/>
      <c r="M49" s="124"/>
      <c r="N49" s="124"/>
      <c r="O49" s="124"/>
      <c r="P49" s="124"/>
      <c r="Q49" s="124"/>
      <c r="R49" s="124"/>
      <c r="S49" s="124"/>
    </row>
    <row r="50" spans="1:19">
      <c r="A50" s="120"/>
      <c r="B50" s="124"/>
      <c r="C50" s="124"/>
      <c r="D50" s="124"/>
      <c r="E50" s="124"/>
      <c r="F50" s="124"/>
      <c r="G50" s="124"/>
      <c r="H50" s="114"/>
      <c r="I50" s="124"/>
      <c r="J50" s="124"/>
      <c r="K50" s="124"/>
      <c r="L50" s="124"/>
      <c r="M50" s="124"/>
      <c r="N50" s="124"/>
      <c r="O50" s="124"/>
      <c r="P50" s="124"/>
      <c r="Q50" s="124"/>
      <c r="R50" s="124"/>
      <c r="S50" s="124"/>
    </row>
    <row r="51" spans="1:19">
      <c r="A51" s="120"/>
      <c r="B51" s="124"/>
      <c r="C51" s="124"/>
      <c r="D51" s="124"/>
      <c r="E51" s="124"/>
      <c r="F51" s="124"/>
      <c r="G51" s="124"/>
      <c r="H51" s="114"/>
      <c r="I51" s="124"/>
      <c r="J51" s="124"/>
      <c r="K51" s="124"/>
      <c r="L51" s="124"/>
      <c r="M51" s="124"/>
      <c r="N51" s="124"/>
      <c r="O51" s="124"/>
      <c r="P51" s="124"/>
      <c r="Q51" s="124"/>
      <c r="R51" s="124"/>
      <c r="S51" s="124"/>
    </row>
    <row r="52" spans="1:19">
      <c r="A52" s="120"/>
      <c r="B52" s="124"/>
      <c r="C52" s="124"/>
      <c r="D52" s="124"/>
      <c r="E52" s="124"/>
      <c r="F52" s="124"/>
      <c r="G52" s="124"/>
      <c r="H52" s="114"/>
      <c r="I52" s="124"/>
      <c r="J52" s="124"/>
      <c r="K52" s="124"/>
      <c r="L52" s="124"/>
      <c r="M52" s="124"/>
      <c r="N52" s="124"/>
      <c r="O52" s="124"/>
      <c r="P52" s="124"/>
      <c r="Q52" s="124"/>
      <c r="R52" s="124"/>
      <c r="S52" s="124"/>
    </row>
    <row r="53" spans="1:19">
      <c r="A53" s="120"/>
      <c r="B53" s="124"/>
      <c r="C53" s="124"/>
      <c r="D53" s="124"/>
      <c r="E53" s="124"/>
      <c r="F53" s="124"/>
      <c r="G53" s="124"/>
      <c r="H53" s="114"/>
      <c r="I53" s="124"/>
      <c r="J53" s="124"/>
      <c r="K53" s="124"/>
      <c r="L53" s="124"/>
      <c r="M53" s="124"/>
      <c r="N53" s="124"/>
      <c r="O53" s="124"/>
      <c r="P53" s="124"/>
      <c r="Q53" s="124"/>
      <c r="R53" s="124"/>
      <c r="S53" s="124"/>
    </row>
    <row r="54" spans="1:19">
      <c r="A54" s="120"/>
      <c r="B54" s="124"/>
      <c r="C54" s="124"/>
      <c r="D54" s="124"/>
      <c r="E54" s="124"/>
      <c r="F54" s="124"/>
      <c r="G54" s="124"/>
      <c r="H54" s="114"/>
      <c r="I54" s="124"/>
      <c r="J54" s="124"/>
      <c r="K54" s="124"/>
      <c r="L54" s="124"/>
      <c r="M54" s="124"/>
      <c r="N54" s="124"/>
      <c r="O54" s="124"/>
      <c r="P54" s="124"/>
      <c r="Q54" s="124"/>
      <c r="R54" s="124"/>
      <c r="S54" s="124"/>
    </row>
    <row r="55" spans="1:19">
      <c r="A55" s="120"/>
      <c r="B55" s="124"/>
      <c r="C55" s="124"/>
      <c r="D55" s="124"/>
      <c r="E55" s="124"/>
      <c r="F55" s="124"/>
      <c r="G55" s="124"/>
      <c r="H55" s="114"/>
      <c r="I55" s="124"/>
      <c r="J55" s="124"/>
      <c r="K55" s="124"/>
      <c r="L55" s="124"/>
      <c r="M55" s="124"/>
      <c r="N55" s="124"/>
      <c r="O55" s="124"/>
      <c r="P55" s="124"/>
      <c r="Q55" s="124"/>
      <c r="R55" s="124"/>
      <c r="S55" s="124"/>
    </row>
    <row r="56" spans="1:19">
      <c r="A56" s="120"/>
      <c r="B56" s="124"/>
      <c r="C56" s="124"/>
      <c r="D56" s="124"/>
      <c r="E56" s="124"/>
      <c r="F56" s="124"/>
      <c r="G56" s="124"/>
      <c r="H56" s="114"/>
      <c r="I56" s="124"/>
      <c r="J56" s="124"/>
      <c r="K56" s="124"/>
      <c r="L56" s="124"/>
      <c r="M56" s="124"/>
      <c r="N56" s="124"/>
      <c r="O56" s="124"/>
      <c r="P56" s="124"/>
      <c r="Q56" s="124"/>
      <c r="R56" s="124"/>
      <c r="S56" s="124"/>
    </row>
    <row r="57" spans="1:19">
      <c r="A57" s="120"/>
      <c r="B57" s="124"/>
      <c r="C57" s="124"/>
      <c r="D57" s="124"/>
      <c r="E57" s="124"/>
      <c r="F57" s="124"/>
      <c r="G57" s="124"/>
      <c r="H57" s="114"/>
      <c r="I57" s="124"/>
      <c r="J57" s="124"/>
      <c r="K57" s="124"/>
      <c r="L57" s="124"/>
      <c r="M57" s="124"/>
      <c r="N57" s="124"/>
      <c r="O57" s="124"/>
      <c r="P57" s="124"/>
      <c r="Q57" s="124"/>
      <c r="R57" s="124"/>
      <c r="S57" s="124"/>
    </row>
    <row r="58" spans="1:19">
      <c r="A58" s="120"/>
      <c r="B58" s="124"/>
      <c r="C58" s="124"/>
      <c r="D58" s="124"/>
      <c r="E58" s="124"/>
      <c r="F58" s="124"/>
      <c r="G58" s="124"/>
      <c r="H58" s="114"/>
      <c r="I58" s="124"/>
      <c r="J58" s="124"/>
      <c r="K58" s="124"/>
      <c r="L58" s="124"/>
      <c r="M58" s="124"/>
      <c r="N58" s="124"/>
      <c r="O58" s="124"/>
      <c r="P58" s="124"/>
      <c r="Q58" s="124"/>
      <c r="R58" s="124"/>
      <c r="S58" s="124"/>
    </row>
    <row r="59" spans="1:19">
      <c r="A59" s="120"/>
      <c r="B59" s="124"/>
      <c r="C59" s="124"/>
      <c r="D59" s="124"/>
      <c r="E59" s="124"/>
      <c r="F59" s="124"/>
      <c r="G59" s="124"/>
      <c r="H59" s="114"/>
      <c r="I59" s="124"/>
      <c r="J59" s="124"/>
      <c r="K59" s="124"/>
      <c r="L59" s="124"/>
      <c r="M59" s="124"/>
      <c r="N59" s="124"/>
      <c r="O59" s="124"/>
      <c r="P59" s="124"/>
      <c r="Q59" s="124"/>
      <c r="R59" s="124"/>
      <c r="S59" s="124"/>
    </row>
    <row r="60" spans="1:19">
      <c r="A60" s="120"/>
      <c r="B60" s="124"/>
      <c r="C60" s="124"/>
      <c r="D60" s="124"/>
      <c r="E60" s="124"/>
      <c r="F60" s="124"/>
      <c r="G60" s="124"/>
      <c r="H60" s="114"/>
      <c r="I60" s="124"/>
      <c r="J60" s="124"/>
      <c r="K60" s="124"/>
      <c r="L60" s="124"/>
      <c r="M60" s="124"/>
      <c r="N60" s="124"/>
      <c r="O60" s="124"/>
      <c r="P60" s="124"/>
      <c r="Q60" s="124"/>
      <c r="R60" s="124"/>
      <c r="S60" s="124"/>
    </row>
    <row r="61" spans="1:19">
      <c r="A61" s="120"/>
      <c r="B61" s="124"/>
      <c r="C61" s="124"/>
      <c r="D61" s="124"/>
      <c r="E61" s="124"/>
      <c r="F61" s="124"/>
      <c r="G61" s="124"/>
      <c r="H61" s="114"/>
      <c r="I61" s="124"/>
      <c r="J61" s="124"/>
      <c r="K61" s="124"/>
      <c r="L61" s="124"/>
      <c r="M61" s="124"/>
      <c r="N61" s="124"/>
      <c r="O61" s="124"/>
      <c r="P61" s="124"/>
      <c r="Q61" s="124"/>
      <c r="R61" s="124"/>
      <c r="S61" s="124"/>
    </row>
    <row r="62" spans="1:19">
      <c r="A62" s="120"/>
      <c r="B62" s="124"/>
      <c r="C62" s="124"/>
      <c r="D62" s="124"/>
      <c r="E62" s="124"/>
      <c r="F62" s="124"/>
      <c r="G62" s="124"/>
      <c r="H62" s="114"/>
      <c r="I62" s="124"/>
      <c r="J62" s="124"/>
      <c r="K62" s="124"/>
      <c r="L62" s="124"/>
      <c r="M62" s="124"/>
      <c r="N62" s="124"/>
      <c r="O62" s="124"/>
      <c r="P62" s="124"/>
      <c r="Q62" s="124"/>
      <c r="R62" s="124"/>
      <c r="S62" s="124"/>
    </row>
    <row r="63" spans="1:19">
      <c r="A63" s="120"/>
      <c r="B63" s="124"/>
      <c r="C63" s="124"/>
      <c r="D63" s="124"/>
      <c r="E63" s="124"/>
      <c r="F63" s="124"/>
      <c r="G63" s="124"/>
      <c r="H63" s="114"/>
      <c r="I63" s="124"/>
      <c r="J63" s="124"/>
      <c r="K63" s="124"/>
      <c r="L63" s="124"/>
      <c r="M63" s="124"/>
      <c r="N63" s="124"/>
      <c r="O63" s="124"/>
      <c r="P63" s="124"/>
      <c r="Q63" s="124"/>
      <c r="R63" s="124"/>
      <c r="S63" s="124"/>
    </row>
    <row r="64" spans="1:19">
      <c r="A64" s="120"/>
      <c r="B64" s="124"/>
      <c r="C64" s="124"/>
      <c r="D64" s="124"/>
      <c r="E64" s="124"/>
      <c r="F64" s="124"/>
      <c r="G64" s="124"/>
      <c r="H64" s="114"/>
      <c r="I64" s="124"/>
      <c r="J64" s="124"/>
      <c r="K64" s="124"/>
      <c r="L64" s="124"/>
      <c r="M64" s="124"/>
      <c r="N64" s="124"/>
      <c r="O64" s="124"/>
      <c r="P64" s="124"/>
      <c r="Q64" s="124"/>
      <c r="R64" s="124"/>
      <c r="S64" s="124"/>
    </row>
    <row r="65" spans="1:19">
      <c r="A65" s="120"/>
      <c r="B65" s="124"/>
      <c r="C65" s="124"/>
      <c r="D65" s="124"/>
      <c r="E65" s="124"/>
      <c r="F65" s="124"/>
      <c r="G65" s="124"/>
      <c r="H65" s="114"/>
      <c r="I65" s="124"/>
      <c r="J65" s="124"/>
      <c r="K65" s="124"/>
      <c r="L65" s="124"/>
      <c r="M65" s="124"/>
      <c r="N65" s="124"/>
      <c r="O65" s="124"/>
      <c r="P65" s="124"/>
      <c r="Q65" s="124"/>
      <c r="R65" s="124"/>
      <c r="S65" s="124"/>
    </row>
    <row r="66" spans="1:19">
      <c r="A66" s="120"/>
      <c r="B66" s="124"/>
      <c r="C66" s="124"/>
      <c r="D66" s="124"/>
      <c r="E66" s="124"/>
      <c r="F66" s="124"/>
      <c r="G66" s="124"/>
      <c r="H66" s="114"/>
      <c r="I66" s="124"/>
      <c r="J66" s="124"/>
      <c r="K66" s="124"/>
      <c r="L66" s="124"/>
      <c r="M66" s="124"/>
      <c r="N66" s="124"/>
      <c r="O66" s="124"/>
      <c r="P66" s="124"/>
      <c r="Q66" s="124"/>
      <c r="R66" s="124"/>
      <c r="S66" s="124"/>
    </row>
    <row r="67" spans="1:19">
      <c r="A67" s="120"/>
      <c r="B67" s="124"/>
      <c r="C67" s="124"/>
      <c r="D67" s="124"/>
      <c r="E67" s="124"/>
      <c r="F67" s="124"/>
      <c r="G67" s="124"/>
      <c r="H67" s="114"/>
      <c r="I67" s="124"/>
      <c r="J67" s="124"/>
      <c r="K67" s="124"/>
      <c r="L67" s="124"/>
      <c r="M67" s="124"/>
      <c r="N67" s="124"/>
      <c r="O67" s="124"/>
      <c r="P67" s="124"/>
      <c r="Q67" s="124"/>
      <c r="R67" s="124"/>
      <c r="S67" s="124"/>
    </row>
    <row r="68" spans="1:19">
      <c r="A68" s="120"/>
      <c r="B68" s="124"/>
      <c r="C68" s="124"/>
      <c r="D68" s="124"/>
      <c r="E68" s="124"/>
      <c r="F68" s="124"/>
      <c r="G68" s="124"/>
      <c r="H68" s="114"/>
      <c r="I68" s="124"/>
      <c r="J68" s="124"/>
      <c r="K68" s="124"/>
      <c r="L68" s="124"/>
      <c r="M68" s="124"/>
      <c r="N68" s="124"/>
      <c r="O68" s="124"/>
      <c r="P68" s="124"/>
      <c r="Q68" s="124"/>
      <c r="R68" s="124"/>
      <c r="S68" s="124"/>
    </row>
    <row r="69" spans="1:19">
      <c r="A69" s="120"/>
      <c r="B69" s="124"/>
      <c r="C69" s="124"/>
      <c r="D69" s="124"/>
      <c r="E69" s="124"/>
      <c r="F69" s="124"/>
      <c r="G69" s="124"/>
      <c r="H69" s="114"/>
      <c r="I69" s="124"/>
      <c r="J69" s="124"/>
      <c r="K69" s="124"/>
      <c r="L69" s="124"/>
      <c r="M69" s="124"/>
      <c r="N69" s="124"/>
      <c r="O69" s="124"/>
      <c r="P69" s="124"/>
      <c r="Q69" s="124"/>
      <c r="R69" s="124"/>
      <c r="S69" s="124"/>
    </row>
    <row r="70" spans="1:19">
      <c r="A70" s="120"/>
      <c r="B70" s="124"/>
      <c r="C70" s="124"/>
      <c r="D70" s="124"/>
      <c r="E70" s="124"/>
      <c r="F70" s="124"/>
      <c r="G70" s="124"/>
      <c r="H70" s="114"/>
      <c r="I70" s="124"/>
      <c r="J70" s="124"/>
      <c r="K70" s="124"/>
      <c r="L70" s="124"/>
      <c r="M70" s="124"/>
      <c r="N70" s="124"/>
      <c r="O70" s="124"/>
      <c r="P70" s="124"/>
      <c r="Q70" s="124"/>
      <c r="R70" s="124"/>
      <c r="S70" s="124"/>
    </row>
    <row r="71" spans="1:19">
      <c r="A71" s="120"/>
      <c r="B71" s="124"/>
      <c r="C71" s="124"/>
      <c r="D71" s="124"/>
      <c r="E71" s="124"/>
      <c r="F71" s="124"/>
      <c r="G71" s="124"/>
      <c r="H71" s="114"/>
      <c r="I71" s="124"/>
      <c r="J71" s="124"/>
      <c r="K71" s="124"/>
      <c r="L71" s="124"/>
      <c r="M71" s="124"/>
      <c r="N71" s="124"/>
      <c r="O71" s="124"/>
      <c r="P71" s="124"/>
      <c r="Q71" s="124"/>
      <c r="R71" s="124"/>
      <c r="S71" s="124"/>
    </row>
    <row r="72" spans="1:19">
      <c r="A72" s="120"/>
      <c r="B72" s="124"/>
      <c r="C72" s="124"/>
      <c r="D72" s="124"/>
      <c r="E72" s="124"/>
      <c r="F72" s="124"/>
      <c r="G72" s="124"/>
      <c r="H72" s="114"/>
      <c r="I72" s="124"/>
      <c r="J72" s="124"/>
      <c r="K72" s="124"/>
      <c r="L72" s="124"/>
      <c r="M72" s="124"/>
      <c r="N72" s="124"/>
      <c r="O72" s="124"/>
      <c r="P72" s="124"/>
      <c r="Q72" s="124"/>
      <c r="R72" s="124"/>
      <c r="S72" s="124"/>
    </row>
    <row r="73" spans="1:19">
      <c r="A73" s="120"/>
      <c r="B73" s="124"/>
      <c r="C73" s="124"/>
      <c r="D73" s="124"/>
      <c r="E73" s="124"/>
      <c r="F73" s="124"/>
      <c r="G73" s="124"/>
      <c r="H73" s="114"/>
      <c r="I73" s="124"/>
      <c r="J73" s="124"/>
      <c r="K73" s="124"/>
      <c r="L73" s="124"/>
      <c r="M73" s="124"/>
      <c r="N73" s="124"/>
      <c r="O73" s="124"/>
      <c r="P73" s="124"/>
      <c r="Q73" s="124"/>
      <c r="R73" s="124"/>
      <c r="S73" s="124"/>
    </row>
    <row r="74" spans="1:19">
      <c r="A74" s="120"/>
      <c r="B74" s="124"/>
      <c r="C74" s="124"/>
      <c r="D74" s="124"/>
      <c r="E74" s="124"/>
      <c r="F74" s="124"/>
      <c r="G74" s="124"/>
      <c r="H74" s="114"/>
      <c r="I74" s="124"/>
      <c r="J74" s="124"/>
      <c r="K74" s="124"/>
      <c r="L74" s="124"/>
      <c r="M74" s="124"/>
      <c r="N74" s="124"/>
      <c r="O74" s="124"/>
      <c r="P74" s="124"/>
      <c r="Q74" s="124"/>
      <c r="R74" s="124"/>
      <c r="S74" s="124"/>
    </row>
    <row r="75" spans="1:19">
      <c r="A75" s="120"/>
      <c r="B75" s="124"/>
      <c r="C75" s="124"/>
      <c r="D75" s="124"/>
      <c r="E75" s="124"/>
      <c r="F75" s="124"/>
      <c r="G75" s="124"/>
      <c r="H75" s="114"/>
      <c r="I75" s="124"/>
      <c r="J75" s="124"/>
      <c r="K75" s="124"/>
      <c r="L75" s="124"/>
      <c r="M75" s="124"/>
      <c r="N75" s="124"/>
      <c r="O75" s="124"/>
      <c r="P75" s="124"/>
      <c r="Q75" s="124"/>
      <c r="R75" s="124"/>
      <c r="S75" s="124"/>
    </row>
    <row r="76" spans="1:19">
      <c r="A76" s="120"/>
      <c r="B76" s="124"/>
      <c r="C76" s="124"/>
      <c r="D76" s="124"/>
      <c r="E76" s="124"/>
      <c r="F76" s="124"/>
      <c r="G76" s="124"/>
      <c r="H76" s="114"/>
      <c r="I76" s="124"/>
      <c r="J76" s="124"/>
      <c r="K76" s="124"/>
      <c r="L76" s="124"/>
      <c r="M76" s="124"/>
      <c r="N76" s="124"/>
      <c r="O76" s="124"/>
      <c r="P76" s="124"/>
      <c r="Q76" s="124"/>
      <c r="R76" s="124"/>
      <c r="S76" s="124"/>
    </row>
    <row r="77" spans="1:19">
      <c r="A77" s="120"/>
      <c r="B77" s="124"/>
      <c r="C77" s="124"/>
      <c r="D77" s="124"/>
      <c r="E77" s="124"/>
      <c r="F77" s="124"/>
      <c r="G77" s="124"/>
      <c r="H77" s="114"/>
      <c r="I77" s="124"/>
      <c r="J77" s="124"/>
      <c r="K77" s="124"/>
      <c r="L77" s="124"/>
      <c r="M77" s="124"/>
      <c r="N77" s="124"/>
      <c r="O77" s="124"/>
      <c r="P77" s="124"/>
      <c r="Q77" s="124"/>
      <c r="R77" s="124"/>
      <c r="S77" s="124"/>
    </row>
    <row r="78" spans="1:19">
      <c r="A78" s="120"/>
      <c r="B78" s="124"/>
      <c r="C78" s="124"/>
      <c r="D78" s="124"/>
      <c r="E78" s="124"/>
      <c r="F78" s="124"/>
      <c r="G78" s="124"/>
      <c r="H78" s="114"/>
      <c r="I78" s="124"/>
      <c r="J78" s="124"/>
      <c r="K78" s="124"/>
      <c r="L78" s="124"/>
      <c r="M78" s="124"/>
      <c r="N78" s="124"/>
      <c r="O78" s="124"/>
      <c r="P78" s="124"/>
      <c r="Q78" s="124"/>
      <c r="R78" s="124"/>
      <c r="S78" s="124"/>
    </row>
    <row r="79" spans="1:19">
      <c r="A79" s="120"/>
      <c r="B79" s="124"/>
      <c r="C79" s="124"/>
      <c r="D79" s="124"/>
      <c r="E79" s="124"/>
      <c r="F79" s="124"/>
      <c r="G79" s="124"/>
      <c r="H79" s="114"/>
      <c r="I79" s="124"/>
      <c r="J79" s="124"/>
      <c r="K79" s="124"/>
      <c r="L79" s="124"/>
      <c r="M79" s="124"/>
      <c r="N79" s="124"/>
      <c r="O79" s="124"/>
      <c r="P79" s="124"/>
      <c r="Q79" s="124"/>
      <c r="R79" s="124"/>
      <c r="S79" s="124"/>
    </row>
    <row r="80" spans="1:19">
      <c r="A80" s="120"/>
      <c r="B80" s="124"/>
      <c r="C80" s="124"/>
      <c r="D80" s="124"/>
      <c r="E80" s="124"/>
      <c r="F80" s="124"/>
      <c r="G80" s="124"/>
      <c r="H80" s="114"/>
      <c r="I80" s="124"/>
      <c r="J80" s="124"/>
      <c r="K80" s="124"/>
      <c r="L80" s="124"/>
      <c r="M80" s="124"/>
      <c r="N80" s="124"/>
      <c r="O80" s="124"/>
      <c r="P80" s="124"/>
      <c r="Q80" s="124"/>
      <c r="R80" s="124"/>
      <c r="S80" s="124"/>
    </row>
    <row r="81" spans="1:19">
      <c r="A81" s="120"/>
      <c r="B81" s="124"/>
      <c r="C81" s="124"/>
      <c r="D81" s="124"/>
      <c r="E81" s="124"/>
      <c r="F81" s="124"/>
      <c r="G81" s="124"/>
      <c r="H81" s="114"/>
      <c r="I81" s="124"/>
      <c r="J81" s="124"/>
      <c r="K81" s="124"/>
      <c r="L81" s="124"/>
      <c r="M81" s="124"/>
      <c r="N81" s="124"/>
      <c r="O81" s="124"/>
      <c r="P81" s="124"/>
      <c r="Q81" s="124"/>
      <c r="R81" s="124"/>
      <c r="S81" s="124"/>
    </row>
    <row r="82" spans="1:19">
      <c r="A82" s="120"/>
      <c r="B82" s="124"/>
      <c r="C82" s="124"/>
      <c r="D82" s="124"/>
      <c r="E82" s="124"/>
      <c r="F82" s="124"/>
      <c r="G82" s="124"/>
      <c r="H82" s="114"/>
      <c r="I82" s="124"/>
      <c r="J82" s="124"/>
      <c r="K82" s="124"/>
      <c r="L82" s="124"/>
      <c r="M82" s="124"/>
      <c r="N82" s="124"/>
      <c r="O82" s="124"/>
      <c r="P82" s="124"/>
      <c r="Q82" s="124"/>
      <c r="R82" s="124"/>
      <c r="S82" s="124"/>
    </row>
    <row r="83" spans="1:19">
      <c r="A83" s="120"/>
      <c r="B83" s="124"/>
      <c r="C83" s="124"/>
      <c r="D83" s="124"/>
      <c r="E83" s="124"/>
      <c r="F83" s="124"/>
      <c r="G83" s="124"/>
      <c r="H83" s="114"/>
      <c r="I83" s="124"/>
      <c r="J83" s="124"/>
      <c r="K83" s="124"/>
      <c r="L83" s="124"/>
      <c r="M83" s="124"/>
      <c r="N83" s="124"/>
      <c r="O83" s="124"/>
      <c r="P83" s="124"/>
      <c r="Q83" s="124"/>
      <c r="R83" s="124"/>
      <c r="S83" s="124"/>
    </row>
    <row r="84" spans="1:19">
      <c r="A84" s="120"/>
      <c r="B84" s="124"/>
      <c r="C84" s="124"/>
      <c r="D84" s="124"/>
      <c r="E84" s="124"/>
      <c r="F84" s="124"/>
      <c r="G84" s="124"/>
      <c r="H84" s="114"/>
      <c r="I84" s="124"/>
      <c r="J84" s="124"/>
      <c r="K84" s="124"/>
      <c r="L84" s="124"/>
      <c r="M84" s="124"/>
      <c r="N84" s="124"/>
      <c r="O84" s="124"/>
      <c r="P84" s="124"/>
      <c r="Q84" s="124"/>
      <c r="R84" s="124"/>
      <c r="S84" s="124"/>
    </row>
    <row r="85" spans="1:19">
      <c r="A85" s="120"/>
      <c r="B85" s="124"/>
      <c r="C85" s="124"/>
      <c r="D85" s="124"/>
      <c r="E85" s="124"/>
      <c r="F85" s="124"/>
      <c r="G85" s="124"/>
      <c r="H85" s="114"/>
      <c r="I85" s="124"/>
      <c r="J85" s="124"/>
      <c r="K85" s="124"/>
      <c r="L85" s="124"/>
      <c r="M85" s="124"/>
      <c r="N85" s="124"/>
      <c r="O85" s="124"/>
      <c r="P85" s="124"/>
      <c r="Q85" s="124"/>
      <c r="R85" s="124"/>
      <c r="S85" s="124"/>
    </row>
    <row r="86" spans="1:19">
      <c r="A86" s="120"/>
      <c r="B86" s="124"/>
      <c r="C86" s="124"/>
      <c r="D86" s="124"/>
      <c r="E86" s="124"/>
      <c r="F86" s="124"/>
      <c r="G86" s="124"/>
      <c r="H86" s="114"/>
      <c r="I86" s="124"/>
      <c r="J86" s="124"/>
      <c r="K86" s="124"/>
      <c r="L86" s="124"/>
      <c r="M86" s="124"/>
      <c r="N86" s="124"/>
      <c r="O86" s="124"/>
      <c r="P86" s="124"/>
      <c r="Q86" s="124"/>
      <c r="R86" s="124"/>
      <c r="S86" s="124"/>
    </row>
    <row r="87" spans="1:19">
      <c r="A87" s="120"/>
      <c r="B87" s="124"/>
      <c r="C87" s="124"/>
      <c r="D87" s="124"/>
      <c r="E87" s="124"/>
      <c r="F87" s="124"/>
      <c r="G87" s="124"/>
      <c r="H87" s="114"/>
      <c r="I87" s="124"/>
      <c r="J87" s="124"/>
      <c r="K87" s="124"/>
      <c r="L87" s="124"/>
      <c r="M87" s="124"/>
      <c r="N87" s="124"/>
      <c r="O87" s="124"/>
      <c r="P87" s="124"/>
      <c r="Q87" s="124"/>
      <c r="R87" s="124"/>
      <c r="S87" s="124"/>
    </row>
    <row r="88" spans="1:19">
      <c r="A88" s="120"/>
      <c r="B88" s="124"/>
      <c r="C88" s="124"/>
      <c r="D88" s="124"/>
      <c r="E88" s="124"/>
      <c r="F88" s="124"/>
      <c r="G88" s="124"/>
      <c r="H88" s="114"/>
      <c r="I88" s="124"/>
      <c r="J88" s="124"/>
      <c r="K88" s="124"/>
      <c r="L88" s="124"/>
      <c r="M88" s="124"/>
      <c r="N88" s="124"/>
      <c r="O88" s="124"/>
      <c r="P88" s="124"/>
      <c r="Q88" s="124"/>
      <c r="R88" s="124"/>
      <c r="S88" s="124"/>
    </row>
    <row r="89" spans="1:19">
      <c r="A89" s="120"/>
      <c r="B89" s="124"/>
      <c r="C89" s="124"/>
      <c r="D89" s="124"/>
      <c r="E89" s="124"/>
      <c r="F89" s="124"/>
      <c r="G89" s="124"/>
      <c r="H89" s="114"/>
      <c r="I89" s="124"/>
      <c r="J89" s="124"/>
      <c r="K89" s="124"/>
      <c r="L89" s="124"/>
      <c r="M89" s="124"/>
      <c r="N89" s="124"/>
      <c r="O89" s="124"/>
      <c r="P89" s="124"/>
      <c r="Q89" s="124"/>
      <c r="R89" s="124"/>
      <c r="S89" s="124"/>
    </row>
    <row r="90" spans="1:19">
      <c r="A90" s="120"/>
      <c r="B90" s="124"/>
      <c r="C90" s="124"/>
      <c r="D90" s="124"/>
      <c r="E90" s="124"/>
      <c r="F90" s="124"/>
      <c r="G90" s="124"/>
      <c r="H90" s="114"/>
      <c r="I90" s="124"/>
      <c r="J90" s="124"/>
      <c r="K90" s="124"/>
      <c r="L90" s="124"/>
      <c r="M90" s="124"/>
      <c r="N90" s="124"/>
      <c r="O90" s="124"/>
      <c r="P90" s="124"/>
      <c r="Q90" s="124"/>
      <c r="R90" s="124"/>
      <c r="S90" s="124"/>
    </row>
    <row r="91" spans="1:19">
      <c r="A91" s="120"/>
      <c r="B91" s="124"/>
      <c r="C91" s="124"/>
      <c r="D91" s="124"/>
      <c r="E91" s="124"/>
      <c r="F91" s="124"/>
      <c r="G91" s="124"/>
      <c r="H91" s="114"/>
      <c r="I91" s="124"/>
      <c r="J91" s="124"/>
      <c r="K91" s="124"/>
      <c r="L91" s="124"/>
      <c r="M91" s="124"/>
      <c r="N91" s="124"/>
      <c r="O91" s="124"/>
      <c r="P91" s="124"/>
      <c r="Q91" s="124"/>
      <c r="R91" s="124"/>
      <c r="S91" s="124"/>
    </row>
    <row r="92" spans="1:19">
      <c r="A92" s="120"/>
      <c r="B92" s="124"/>
      <c r="C92" s="124"/>
      <c r="D92" s="124"/>
      <c r="E92" s="124"/>
      <c r="F92" s="124"/>
      <c r="G92" s="124"/>
      <c r="H92" s="114"/>
      <c r="I92" s="124"/>
      <c r="J92" s="124"/>
      <c r="K92" s="124"/>
      <c r="L92" s="124"/>
      <c r="M92" s="124"/>
      <c r="N92" s="124"/>
      <c r="O92" s="124"/>
      <c r="P92" s="124"/>
      <c r="Q92" s="124"/>
      <c r="R92" s="124"/>
      <c r="S92" s="124"/>
    </row>
    <row r="93" spans="1:19">
      <c r="A93" s="120"/>
      <c r="B93" s="124"/>
      <c r="C93" s="124"/>
      <c r="D93" s="124"/>
      <c r="E93" s="124"/>
      <c r="F93" s="124"/>
      <c r="G93" s="124"/>
      <c r="H93" s="114"/>
      <c r="I93" s="124"/>
      <c r="J93" s="124"/>
      <c r="K93" s="124"/>
      <c r="L93" s="124"/>
      <c r="M93" s="124"/>
      <c r="N93" s="124"/>
      <c r="O93" s="124"/>
      <c r="P93" s="124"/>
      <c r="Q93" s="124"/>
      <c r="R93" s="124"/>
      <c r="S93" s="124"/>
    </row>
    <row r="94" spans="1:19">
      <c r="A94" s="120"/>
      <c r="B94" s="124"/>
      <c r="C94" s="124"/>
      <c r="D94" s="124"/>
      <c r="E94" s="124"/>
      <c r="F94" s="124"/>
      <c r="G94" s="124"/>
      <c r="H94" s="114"/>
      <c r="I94" s="124"/>
      <c r="J94" s="124"/>
      <c r="K94" s="124"/>
      <c r="L94" s="124"/>
      <c r="M94" s="124"/>
      <c r="N94" s="124"/>
      <c r="O94" s="124"/>
      <c r="P94" s="124"/>
      <c r="Q94" s="124"/>
      <c r="R94" s="124"/>
      <c r="S94" s="124"/>
    </row>
    <row r="95" spans="1:19">
      <c r="A95" s="120"/>
      <c r="B95" s="124"/>
      <c r="C95" s="124"/>
      <c r="D95" s="124"/>
      <c r="E95" s="124"/>
      <c r="F95" s="124"/>
      <c r="G95" s="124"/>
      <c r="H95" s="114"/>
      <c r="I95" s="124"/>
      <c r="J95" s="124"/>
      <c r="K95" s="124"/>
      <c r="L95" s="124"/>
      <c r="M95" s="124"/>
      <c r="N95" s="124"/>
      <c r="O95" s="124"/>
      <c r="P95" s="124"/>
      <c r="Q95" s="124"/>
      <c r="R95" s="124"/>
      <c r="S95" s="124"/>
    </row>
    <row r="96" spans="1:19">
      <c r="A96" s="120"/>
      <c r="B96" s="124"/>
      <c r="C96" s="124"/>
      <c r="D96" s="124"/>
      <c r="E96" s="124"/>
      <c r="F96" s="124"/>
      <c r="G96" s="124"/>
      <c r="H96" s="114"/>
      <c r="I96" s="124"/>
      <c r="J96" s="124"/>
      <c r="K96" s="124"/>
      <c r="L96" s="124"/>
      <c r="M96" s="124"/>
      <c r="N96" s="124"/>
      <c r="O96" s="124"/>
      <c r="P96" s="124"/>
      <c r="Q96" s="124"/>
      <c r="R96" s="124"/>
      <c r="S96" s="124"/>
    </row>
    <row r="97" spans="1:19">
      <c r="A97" s="120"/>
      <c r="B97" s="124"/>
      <c r="C97" s="124"/>
      <c r="D97" s="124"/>
      <c r="E97" s="124"/>
      <c r="F97" s="124"/>
      <c r="G97" s="124"/>
      <c r="H97" s="114"/>
      <c r="I97" s="124"/>
      <c r="J97" s="124"/>
      <c r="K97" s="124"/>
      <c r="L97" s="124"/>
      <c r="M97" s="124"/>
      <c r="N97" s="124"/>
      <c r="O97" s="124"/>
      <c r="P97" s="124"/>
      <c r="Q97" s="124"/>
      <c r="R97" s="124"/>
      <c r="S97" s="124"/>
    </row>
    <row r="98" spans="1:19">
      <c r="A98" s="120"/>
      <c r="B98" s="124"/>
      <c r="C98" s="124"/>
      <c r="D98" s="124"/>
      <c r="E98" s="124"/>
      <c r="F98" s="124"/>
      <c r="G98" s="124"/>
      <c r="H98" s="114"/>
      <c r="I98" s="124"/>
      <c r="J98" s="124"/>
      <c r="K98" s="124"/>
      <c r="L98" s="124"/>
      <c r="M98" s="124"/>
      <c r="N98" s="124"/>
      <c r="O98" s="124"/>
      <c r="P98" s="124"/>
      <c r="Q98" s="124"/>
      <c r="R98" s="124"/>
      <c r="S98" s="124"/>
    </row>
    <row r="99" spans="1:19">
      <c r="A99" s="120"/>
      <c r="B99" s="124"/>
      <c r="C99" s="124"/>
      <c r="D99" s="124"/>
      <c r="E99" s="124"/>
      <c r="F99" s="124"/>
      <c r="G99" s="124"/>
      <c r="H99" s="114"/>
      <c r="I99" s="124"/>
      <c r="J99" s="124"/>
      <c r="K99" s="124"/>
      <c r="L99" s="124"/>
      <c r="M99" s="124"/>
      <c r="N99" s="124"/>
      <c r="O99" s="124"/>
      <c r="P99" s="124"/>
      <c r="Q99" s="124"/>
      <c r="R99" s="124"/>
      <c r="S99" s="124"/>
    </row>
    <row r="100" spans="1:19">
      <c r="A100" s="120"/>
      <c r="B100" s="124"/>
      <c r="C100" s="124"/>
      <c r="D100" s="124"/>
      <c r="E100" s="124"/>
      <c r="F100" s="124"/>
      <c r="G100" s="124"/>
      <c r="H100" s="114"/>
      <c r="I100" s="124"/>
      <c r="J100" s="124"/>
      <c r="K100" s="124"/>
      <c r="L100" s="124"/>
      <c r="M100" s="124"/>
      <c r="N100" s="124"/>
      <c r="O100" s="124"/>
      <c r="P100" s="124"/>
      <c r="Q100" s="124"/>
      <c r="R100" s="124"/>
      <c r="S100" s="124"/>
    </row>
  </sheetData>
  <phoneticPr fontId="56"/>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EDFF3-CC40-4BDC-B849-C288CD9A9596}">
  <sheetPr>
    <tabColor theme="1"/>
  </sheetPr>
  <dimension ref="A1:V102"/>
  <sheetViews>
    <sheetView zoomScale="85" zoomScaleNormal="85" workbookViewId="0">
      <pane ySplit="2" topLeftCell="A3" activePane="bottomLeft" state="frozenSplit"/>
      <selection activeCell="G2" sqref="G2:G16"/>
      <selection pane="bottomLeft"/>
    </sheetView>
  </sheetViews>
  <sheetFormatPr defaultColWidth="8.875" defaultRowHeight="18.75"/>
  <cols>
    <col min="1" max="1" width="15.625" style="108" bestFit="1" customWidth="1"/>
    <col min="2" max="2" width="9.125" style="108" bestFit="1" customWidth="1"/>
    <col min="3" max="6" width="20" style="108" bestFit="1" customWidth="1"/>
    <col min="7" max="7" width="5.125" style="108" bestFit="1" customWidth="1"/>
    <col min="8" max="8" width="11" style="108" bestFit="1" customWidth="1"/>
    <col min="9" max="9" width="7.125" style="108" bestFit="1" customWidth="1"/>
    <col min="10" max="10" width="9.125" style="108" bestFit="1" customWidth="1"/>
    <col min="11" max="11" width="11.375" style="108" bestFit="1" customWidth="1"/>
    <col min="12" max="14" width="9.125" style="108" bestFit="1" customWidth="1"/>
    <col min="15" max="15" width="13.5" style="108" bestFit="1" customWidth="1"/>
    <col min="16" max="16" width="5.125" style="108" bestFit="1" customWidth="1"/>
    <col min="17" max="17" width="17.875" style="108" bestFit="1" customWidth="1"/>
    <col min="18" max="18" width="5.125" style="108" bestFit="1" customWidth="1"/>
    <col min="19" max="19" width="15.5" style="108" bestFit="1" customWidth="1"/>
    <col min="20" max="20" width="13.5" style="108" bestFit="1" customWidth="1"/>
    <col min="21" max="21" width="9.125" style="108" bestFit="1" customWidth="1"/>
    <col min="22" max="22" width="12" style="108" bestFit="1" customWidth="1"/>
    <col min="23" max="23" width="8.875" style="108" customWidth="1"/>
    <col min="24" max="16384" width="8.875" style="108"/>
  </cols>
  <sheetData>
    <row r="1" spans="1:22">
      <c r="A1" s="119"/>
      <c r="B1" s="116" t="s">
        <v>567</v>
      </c>
      <c r="C1" s="117"/>
      <c r="D1" s="117"/>
      <c r="E1" s="117"/>
      <c r="F1" s="111"/>
      <c r="G1" s="119" t="s">
        <v>568</v>
      </c>
      <c r="H1" s="119" t="s">
        <v>569</v>
      </c>
      <c r="I1" s="118" t="s">
        <v>570</v>
      </c>
      <c r="J1" s="111"/>
      <c r="K1" s="116" t="s">
        <v>571</v>
      </c>
      <c r="L1" s="117"/>
      <c r="M1" s="117"/>
      <c r="N1" s="117"/>
      <c r="O1" s="117"/>
      <c r="P1" s="117"/>
      <c r="Q1" s="117"/>
      <c r="R1" s="111"/>
      <c r="S1" s="119" t="s">
        <v>522</v>
      </c>
      <c r="T1" s="116" t="s">
        <v>583</v>
      </c>
      <c r="U1" s="117"/>
      <c r="V1" s="119" t="s">
        <v>584</v>
      </c>
    </row>
    <row r="2" spans="1:22">
      <c r="A2" s="121"/>
      <c r="B2" s="120" t="s">
        <v>572</v>
      </c>
      <c r="C2" s="123" t="s">
        <v>573</v>
      </c>
      <c r="D2" s="123" t="s">
        <v>574</v>
      </c>
      <c r="E2" s="123" t="s">
        <v>575</v>
      </c>
      <c r="F2" s="123" t="s">
        <v>576</v>
      </c>
      <c r="G2" s="121"/>
      <c r="H2" s="121"/>
      <c r="I2" s="121"/>
      <c r="J2" s="120" t="s">
        <v>577</v>
      </c>
      <c r="K2" s="120" t="s">
        <v>578</v>
      </c>
      <c r="L2" s="120" t="s">
        <v>529</v>
      </c>
      <c r="M2" s="120" t="s">
        <v>532</v>
      </c>
      <c r="N2" s="120" t="s">
        <v>537</v>
      </c>
      <c r="O2" s="123" t="s">
        <v>585</v>
      </c>
      <c r="P2" s="123" t="s">
        <v>586</v>
      </c>
      <c r="Q2" s="123" t="s">
        <v>587</v>
      </c>
      <c r="R2" s="120" t="s">
        <v>579</v>
      </c>
      <c r="S2" s="121"/>
      <c r="T2" s="120" t="s">
        <v>519</v>
      </c>
      <c r="U2" s="116" t="s">
        <v>518</v>
      </c>
      <c r="V2" s="121"/>
    </row>
    <row r="3" spans="1:22">
      <c r="A3" s="123" t="s">
        <v>588</v>
      </c>
      <c r="B3" s="109"/>
      <c r="C3" s="109"/>
      <c r="D3" s="109"/>
      <c r="E3" s="109"/>
      <c r="F3" s="109"/>
      <c r="G3" s="109"/>
      <c r="H3" s="110"/>
      <c r="I3" s="109"/>
      <c r="J3" s="109"/>
      <c r="K3" s="109"/>
      <c r="L3" s="124"/>
      <c r="M3" s="124"/>
      <c r="N3" s="124"/>
      <c r="O3" s="124"/>
      <c r="P3" s="124"/>
      <c r="Q3" s="124"/>
      <c r="R3" s="124"/>
      <c r="S3" s="109"/>
      <c r="T3" s="109"/>
      <c r="U3" s="109"/>
      <c r="V3" s="110"/>
    </row>
    <row r="4" spans="1:22">
      <c r="A4" s="123" t="s">
        <v>589</v>
      </c>
      <c r="B4" s="109"/>
      <c r="C4" s="109"/>
      <c r="D4" s="109"/>
      <c r="E4" s="109"/>
      <c r="F4" s="109"/>
      <c r="G4" s="109"/>
      <c r="H4" s="110"/>
      <c r="I4" s="109"/>
      <c r="J4" s="109"/>
      <c r="K4" s="109"/>
      <c r="L4" s="124"/>
      <c r="M4" s="124"/>
      <c r="N4" s="124"/>
      <c r="O4" s="124"/>
      <c r="P4" s="124"/>
      <c r="Q4" s="124"/>
      <c r="R4" s="124"/>
      <c r="S4" s="109"/>
      <c r="T4" s="109"/>
      <c r="U4" s="109"/>
      <c r="V4" s="110"/>
    </row>
    <row r="5" spans="1:22">
      <c r="A5" s="123" t="s">
        <v>590</v>
      </c>
      <c r="B5" s="109"/>
      <c r="C5" s="109"/>
      <c r="D5" s="109"/>
      <c r="E5" s="109"/>
      <c r="F5" s="109"/>
      <c r="G5" s="109"/>
      <c r="H5" s="110"/>
      <c r="I5" s="109"/>
      <c r="J5" s="109"/>
      <c r="K5" s="109"/>
      <c r="L5" s="124"/>
      <c r="M5" s="124"/>
      <c r="N5" s="124"/>
      <c r="O5" s="124"/>
      <c r="P5" s="124"/>
      <c r="Q5" s="124"/>
      <c r="R5" s="124"/>
      <c r="S5" s="109"/>
      <c r="T5" s="109"/>
      <c r="U5" s="109"/>
      <c r="V5" s="110"/>
    </row>
    <row r="6" spans="1:22">
      <c r="A6" s="123" t="s">
        <v>591</v>
      </c>
      <c r="B6" s="109"/>
      <c r="C6" s="109"/>
      <c r="D6" s="109"/>
      <c r="E6" s="109"/>
      <c r="F6" s="109"/>
      <c r="G6" s="109"/>
      <c r="H6" s="110"/>
      <c r="I6" s="109"/>
      <c r="J6" s="109"/>
      <c r="K6" s="109"/>
      <c r="L6" s="124"/>
      <c r="M6" s="124"/>
      <c r="N6" s="124"/>
      <c r="O6" s="124"/>
      <c r="P6" s="124"/>
      <c r="Q6" s="124"/>
      <c r="R6" s="124"/>
      <c r="S6" s="109"/>
      <c r="T6" s="109"/>
      <c r="U6" s="109"/>
      <c r="V6" s="110"/>
    </row>
    <row r="7" spans="1:22">
      <c r="A7" s="123" t="s">
        <v>592</v>
      </c>
      <c r="B7" s="109"/>
      <c r="C7" s="109"/>
      <c r="D7" s="109"/>
      <c r="E7" s="109"/>
      <c r="F7" s="109"/>
      <c r="G7" s="109"/>
      <c r="H7" s="110"/>
      <c r="I7" s="109"/>
      <c r="J7" s="109"/>
      <c r="K7" s="109"/>
      <c r="L7" s="124"/>
      <c r="M7" s="124"/>
      <c r="N7" s="124"/>
      <c r="O7" s="124"/>
      <c r="P7" s="124"/>
      <c r="Q7" s="124"/>
      <c r="R7" s="124"/>
      <c r="S7" s="109"/>
      <c r="T7" s="109"/>
      <c r="U7" s="109"/>
      <c r="V7" s="110"/>
    </row>
    <row r="8" spans="1:22">
      <c r="A8" s="123" t="s">
        <v>593</v>
      </c>
      <c r="B8" s="109"/>
      <c r="C8" s="109"/>
      <c r="D8" s="109"/>
      <c r="E8" s="109"/>
      <c r="F8" s="109"/>
      <c r="G8" s="109"/>
      <c r="H8" s="110"/>
      <c r="I8" s="109"/>
      <c r="J8" s="109"/>
      <c r="K8" s="109"/>
      <c r="L8" s="124"/>
      <c r="M8" s="124"/>
      <c r="N8" s="124"/>
      <c r="O8" s="124"/>
      <c r="P8" s="124"/>
      <c r="Q8" s="124"/>
      <c r="R8" s="124"/>
      <c r="S8" s="109"/>
      <c r="T8" s="109"/>
      <c r="U8" s="109"/>
      <c r="V8" s="110"/>
    </row>
    <row r="9" spans="1:22">
      <c r="A9" s="123" t="s">
        <v>594</v>
      </c>
      <c r="B9" s="109"/>
      <c r="C9" s="109"/>
      <c r="D9" s="109"/>
      <c r="E9" s="109"/>
      <c r="F9" s="109"/>
      <c r="G9" s="109"/>
      <c r="H9" s="109"/>
      <c r="I9" s="109"/>
      <c r="J9" s="109"/>
      <c r="K9" s="109"/>
      <c r="L9" s="124"/>
      <c r="M9" s="124"/>
      <c r="N9" s="124"/>
      <c r="O9" s="124"/>
      <c r="P9" s="124"/>
      <c r="Q9" s="124"/>
      <c r="R9" s="124"/>
      <c r="S9" s="109"/>
      <c r="T9" s="109"/>
      <c r="U9" s="109"/>
      <c r="V9" s="110"/>
    </row>
    <row r="10" spans="1:22">
      <c r="A10" s="123" t="s">
        <v>595</v>
      </c>
      <c r="B10" s="109"/>
      <c r="C10" s="109"/>
      <c r="D10" s="109"/>
      <c r="E10" s="109"/>
      <c r="F10" s="109"/>
      <c r="G10" s="109"/>
      <c r="H10" s="109"/>
      <c r="I10" s="109"/>
      <c r="J10" s="109"/>
      <c r="K10" s="109"/>
      <c r="L10" s="124"/>
      <c r="M10" s="124"/>
      <c r="N10" s="124"/>
      <c r="O10" s="124"/>
      <c r="P10" s="124"/>
      <c r="Q10" s="124"/>
      <c r="R10" s="124"/>
      <c r="S10" s="109"/>
      <c r="T10" s="109"/>
      <c r="U10" s="109"/>
      <c r="V10" s="109"/>
    </row>
    <row r="11" spans="1:22">
      <c r="A11" s="123" t="s">
        <v>596</v>
      </c>
      <c r="B11" s="109"/>
      <c r="C11" s="109"/>
      <c r="D11" s="109"/>
      <c r="E11" s="109"/>
      <c r="F11" s="109"/>
      <c r="G11" s="109"/>
      <c r="H11" s="109"/>
      <c r="I11" s="109"/>
      <c r="J11" s="109"/>
      <c r="K11" s="109"/>
      <c r="L11" s="124"/>
      <c r="M11" s="124"/>
      <c r="N11" s="124"/>
      <c r="O11" s="124"/>
      <c r="P11" s="124"/>
      <c r="Q11" s="124"/>
      <c r="R11" s="124"/>
      <c r="S11" s="109"/>
      <c r="T11" s="109"/>
      <c r="U11" s="109"/>
      <c r="V11" s="109"/>
    </row>
    <row r="12" spans="1:22">
      <c r="A12" s="123" t="s">
        <v>597</v>
      </c>
      <c r="B12" s="109"/>
      <c r="C12" s="109"/>
      <c r="D12" s="109"/>
      <c r="E12" s="109"/>
      <c r="F12" s="109"/>
      <c r="G12" s="109"/>
      <c r="H12" s="109"/>
      <c r="I12" s="109"/>
      <c r="J12" s="109"/>
      <c r="K12" s="109"/>
      <c r="L12" s="124"/>
      <c r="M12" s="124"/>
      <c r="N12" s="124"/>
      <c r="O12" s="124"/>
      <c r="P12" s="124"/>
      <c r="Q12" s="124"/>
      <c r="R12" s="124"/>
      <c r="S12" s="109"/>
      <c r="T12" s="109"/>
      <c r="U12" s="109"/>
      <c r="V12" s="109"/>
    </row>
    <row r="13" spans="1:22">
      <c r="A13" s="123" t="s">
        <v>598</v>
      </c>
      <c r="B13" s="109"/>
      <c r="C13" s="109"/>
      <c r="D13" s="109"/>
      <c r="E13" s="109"/>
      <c r="F13" s="109"/>
      <c r="G13" s="109"/>
      <c r="H13" s="109"/>
      <c r="I13" s="109"/>
      <c r="J13" s="109"/>
      <c r="K13" s="109"/>
      <c r="L13" s="124"/>
      <c r="M13" s="124"/>
      <c r="N13" s="124"/>
      <c r="O13" s="124"/>
      <c r="P13" s="124"/>
      <c r="Q13" s="124"/>
      <c r="R13" s="124"/>
      <c r="S13" s="109"/>
      <c r="T13" s="109"/>
      <c r="U13" s="109"/>
      <c r="V13" s="109"/>
    </row>
    <row r="14" spans="1:22">
      <c r="A14" s="123" t="s">
        <v>599</v>
      </c>
      <c r="B14" s="109"/>
      <c r="C14" s="109"/>
      <c r="D14" s="109"/>
      <c r="E14" s="109"/>
      <c r="F14" s="109"/>
      <c r="G14" s="109"/>
      <c r="H14" s="109"/>
      <c r="I14" s="109"/>
      <c r="J14" s="109"/>
      <c r="K14" s="109"/>
      <c r="L14" s="124"/>
      <c r="M14" s="124"/>
      <c r="N14" s="124"/>
      <c r="O14" s="124"/>
      <c r="P14" s="124"/>
      <c r="Q14" s="124"/>
      <c r="R14" s="124"/>
      <c r="S14" s="109"/>
      <c r="T14" s="109"/>
      <c r="U14" s="109"/>
      <c r="V14" s="109"/>
    </row>
    <row r="15" spans="1:22">
      <c r="A15" s="123" t="s">
        <v>600</v>
      </c>
      <c r="B15" s="109"/>
      <c r="C15" s="109"/>
      <c r="D15" s="109"/>
      <c r="E15" s="109"/>
      <c r="F15" s="109"/>
      <c r="G15" s="109"/>
      <c r="H15" s="109"/>
      <c r="I15" s="109"/>
      <c r="J15" s="109"/>
      <c r="K15" s="109"/>
      <c r="L15" s="124"/>
      <c r="M15" s="124"/>
      <c r="N15" s="124"/>
      <c r="O15" s="124"/>
      <c r="P15" s="124"/>
      <c r="Q15" s="124"/>
      <c r="R15" s="124"/>
      <c r="S15" s="109"/>
      <c r="T15" s="109"/>
      <c r="U15" s="109"/>
      <c r="V15" s="109"/>
    </row>
    <row r="16" spans="1:22">
      <c r="A16" s="123" t="s">
        <v>601</v>
      </c>
      <c r="B16" s="109"/>
      <c r="C16" s="109"/>
      <c r="D16" s="109"/>
      <c r="E16" s="109"/>
      <c r="F16" s="109"/>
      <c r="G16" s="109"/>
      <c r="H16" s="109"/>
      <c r="I16" s="109"/>
      <c r="J16" s="109"/>
      <c r="K16" s="109"/>
      <c r="L16" s="124"/>
      <c r="M16" s="124"/>
      <c r="N16" s="124"/>
      <c r="O16" s="124"/>
      <c r="P16" s="124"/>
      <c r="Q16" s="124"/>
      <c r="R16" s="124"/>
      <c r="S16" s="109"/>
      <c r="T16" s="109"/>
      <c r="U16" s="109"/>
      <c r="V16" s="109"/>
    </row>
    <row r="17" spans="1:22">
      <c r="A17" s="123" t="s">
        <v>602</v>
      </c>
      <c r="B17" s="109"/>
      <c r="C17" s="109"/>
      <c r="D17" s="109"/>
      <c r="E17" s="109"/>
      <c r="F17" s="109"/>
      <c r="G17" s="109"/>
      <c r="H17" s="109"/>
      <c r="I17" s="109"/>
      <c r="J17" s="109"/>
      <c r="K17" s="109"/>
      <c r="L17" s="124"/>
      <c r="M17" s="124"/>
      <c r="N17" s="124"/>
      <c r="O17" s="124"/>
      <c r="P17" s="124"/>
      <c r="Q17" s="124"/>
      <c r="R17" s="124"/>
      <c r="S17" s="109"/>
      <c r="T17" s="109"/>
      <c r="U17" s="109"/>
      <c r="V17" s="109"/>
    </row>
    <row r="18" spans="1:22">
      <c r="A18" s="123" t="s">
        <v>603</v>
      </c>
      <c r="B18" s="109"/>
      <c r="C18" s="109"/>
      <c r="D18" s="109"/>
      <c r="E18" s="109"/>
      <c r="F18" s="109"/>
      <c r="G18" s="109"/>
      <c r="H18" s="109"/>
      <c r="I18" s="109"/>
      <c r="J18" s="109"/>
      <c r="K18" s="109"/>
      <c r="L18" s="124"/>
      <c r="M18" s="124"/>
      <c r="N18" s="124"/>
      <c r="O18" s="124"/>
      <c r="P18" s="124"/>
      <c r="Q18" s="124"/>
      <c r="R18" s="124"/>
      <c r="S18" s="109"/>
      <c r="T18" s="109"/>
      <c r="U18" s="109"/>
      <c r="V18" s="109"/>
    </row>
    <row r="19" spans="1:22">
      <c r="A19" s="123" t="s">
        <v>604</v>
      </c>
      <c r="B19" s="109"/>
      <c r="C19" s="109"/>
      <c r="D19" s="109"/>
      <c r="E19" s="109"/>
      <c r="F19" s="109"/>
      <c r="G19" s="109"/>
      <c r="H19" s="109"/>
      <c r="I19" s="109"/>
      <c r="J19" s="109"/>
      <c r="K19" s="109"/>
      <c r="L19" s="124"/>
      <c r="M19" s="124"/>
      <c r="N19" s="124"/>
      <c r="O19" s="124"/>
      <c r="P19" s="124"/>
      <c r="Q19" s="124"/>
      <c r="R19" s="124"/>
      <c r="S19" s="109"/>
      <c r="T19" s="109"/>
      <c r="U19" s="109"/>
      <c r="V19" s="109"/>
    </row>
    <row r="20" spans="1:22" customFormat="1">
      <c r="A20" s="123" t="s">
        <v>605</v>
      </c>
      <c r="B20" s="109"/>
      <c r="C20" s="109"/>
      <c r="D20" s="109"/>
      <c r="E20" s="109"/>
      <c r="F20" s="109"/>
      <c r="G20" s="109"/>
      <c r="H20" s="109"/>
      <c r="I20" s="109"/>
      <c r="J20" s="109"/>
      <c r="K20" s="109"/>
      <c r="L20" s="124"/>
      <c r="M20" s="124"/>
      <c r="N20" s="124"/>
      <c r="O20" s="124"/>
      <c r="P20" s="124"/>
      <c r="Q20" s="124"/>
      <c r="R20" s="124"/>
      <c r="S20" s="109"/>
      <c r="T20" s="109"/>
      <c r="U20" s="109"/>
      <c r="V20" s="109"/>
    </row>
    <row r="21" spans="1:22">
      <c r="A21" s="123" t="s">
        <v>606</v>
      </c>
      <c r="B21" s="109"/>
      <c r="C21" s="109"/>
      <c r="D21" s="109"/>
      <c r="E21" s="109"/>
      <c r="F21" s="109"/>
      <c r="G21" s="109"/>
      <c r="H21" s="109"/>
      <c r="I21" s="109"/>
      <c r="J21" s="109"/>
      <c r="K21" s="109"/>
      <c r="L21" s="109"/>
      <c r="M21" s="124"/>
      <c r="N21" s="124"/>
      <c r="O21" s="124"/>
      <c r="P21" s="124"/>
      <c r="Q21" s="124"/>
      <c r="R21" s="109"/>
      <c r="S21" s="109"/>
      <c r="T21" s="109"/>
      <c r="U21" s="109"/>
      <c r="V21" s="109"/>
    </row>
    <row r="22" spans="1:22">
      <c r="A22" s="123" t="s">
        <v>607</v>
      </c>
      <c r="B22" s="109"/>
      <c r="C22" s="109"/>
      <c r="D22" s="109"/>
      <c r="E22" s="109"/>
      <c r="F22" s="109"/>
      <c r="G22" s="109"/>
      <c r="H22" s="109"/>
      <c r="I22" s="109"/>
      <c r="J22" s="109"/>
      <c r="K22" s="109"/>
      <c r="L22" s="109"/>
      <c r="M22" s="124"/>
      <c r="N22" s="124"/>
      <c r="O22" s="124"/>
      <c r="P22" s="124"/>
      <c r="Q22" s="124"/>
      <c r="R22" s="109"/>
      <c r="S22" s="109"/>
      <c r="T22" s="109"/>
      <c r="U22" s="109"/>
      <c r="V22" s="109"/>
    </row>
    <row r="23" spans="1:22">
      <c r="A23" s="123" t="s">
        <v>608</v>
      </c>
      <c r="B23" s="109"/>
      <c r="C23" s="109"/>
      <c r="D23" s="109"/>
      <c r="E23" s="109"/>
      <c r="F23" s="109"/>
      <c r="G23" s="109"/>
      <c r="H23" s="109"/>
      <c r="I23" s="109"/>
      <c r="J23" s="109"/>
      <c r="K23" s="109"/>
      <c r="L23" s="109"/>
      <c r="M23" s="124"/>
      <c r="N23" s="124"/>
      <c r="O23" s="124"/>
      <c r="P23" s="124"/>
      <c r="Q23" s="124"/>
      <c r="R23" s="109"/>
      <c r="S23" s="109"/>
      <c r="T23" s="109"/>
      <c r="U23" s="109"/>
      <c r="V23" s="109"/>
    </row>
    <row r="24" spans="1:22">
      <c r="A24" s="123" t="s">
        <v>609</v>
      </c>
      <c r="B24" s="109"/>
      <c r="C24" s="109"/>
      <c r="D24" s="109"/>
      <c r="E24" s="109"/>
      <c r="F24" s="109"/>
      <c r="G24" s="109"/>
      <c r="H24" s="109"/>
      <c r="I24" s="109"/>
      <c r="J24" s="109"/>
      <c r="K24" s="109"/>
      <c r="L24" s="109"/>
      <c r="M24" s="109"/>
      <c r="N24" s="109"/>
      <c r="O24" s="109"/>
      <c r="P24" s="109"/>
      <c r="Q24" s="109"/>
      <c r="R24" s="109"/>
      <c r="S24" s="109"/>
      <c r="T24" s="109"/>
      <c r="U24" s="109"/>
      <c r="V24" s="109"/>
    </row>
    <row r="25" spans="1:22">
      <c r="A25" s="123" t="s">
        <v>610</v>
      </c>
      <c r="B25" s="109"/>
      <c r="C25" s="109"/>
      <c r="D25" s="109"/>
      <c r="E25" s="109"/>
      <c r="F25" s="109"/>
      <c r="G25" s="109"/>
      <c r="H25" s="109"/>
      <c r="I25" s="109"/>
      <c r="J25" s="109"/>
      <c r="K25" s="109"/>
      <c r="L25" s="109"/>
      <c r="M25" s="109"/>
      <c r="N25" s="109"/>
      <c r="O25" s="109"/>
      <c r="P25" s="109"/>
      <c r="Q25" s="109"/>
      <c r="R25" s="109"/>
      <c r="S25" s="109"/>
      <c r="T25" s="109"/>
      <c r="U25" s="109"/>
      <c r="V25" s="109"/>
    </row>
    <row r="26" spans="1:22">
      <c r="A26" s="123" t="s">
        <v>611</v>
      </c>
      <c r="B26" s="109"/>
      <c r="C26" s="109"/>
      <c r="D26" s="109"/>
      <c r="E26" s="109"/>
      <c r="F26" s="109"/>
      <c r="G26" s="109"/>
      <c r="H26" s="109"/>
      <c r="I26" s="109"/>
      <c r="J26" s="109"/>
      <c r="K26" s="109"/>
      <c r="L26" s="109"/>
      <c r="M26" s="109"/>
      <c r="N26" s="109"/>
      <c r="O26" s="109"/>
      <c r="P26" s="109"/>
      <c r="Q26" s="109"/>
      <c r="R26" s="109"/>
      <c r="S26" s="109"/>
      <c r="T26" s="109"/>
      <c r="U26" s="109"/>
      <c r="V26" s="109"/>
    </row>
    <row r="27" spans="1:22">
      <c r="A27" s="123" t="s">
        <v>612</v>
      </c>
      <c r="B27" s="109"/>
      <c r="C27" s="109"/>
      <c r="D27" s="109"/>
      <c r="E27" s="109"/>
      <c r="F27" s="109"/>
      <c r="G27" s="109"/>
      <c r="H27" s="109"/>
      <c r="I27" s="109"/>
      <c r="J27" s="109"/>
      <c r="K27" s="109"/>
      <c r="L27" s="109"/>
      <c r="M27" s="109"/>
      <c r="N27" s="109"/>
      <c r="O27" s="109"/>
      <c r="P27" s="109"/>
      <c r="Q27" s="109"/>
      <c r="R27" s="109"/>
      <c r="S27" s="109"/>
      <c r="T27" s="109"/>
      <c r="U27" s="109"/>
      <c r="V27" s="109"/>
    </row>
    <row r="28" spans="1:22">
      <c r="A28" s="123" t="s">
        <v>613</v>
      </c>
      <c r="B28" s="109"/>
      <c r="C28" s="109"/>
      <c r="D28" s="109"/>
      <c r="E28" s="109"/>
      <c r="F28" s="109"/>
      <c r="G28" s="109"/>
      <c r="H28" s="109"/>
      <c r="I28" s="109"/>
      <c r="J28" s="109"/>
      <c r="K28" s="109"/>
      <c r="L28" s="109"/>
      <c r="M28" s="109"/>
      <c r="N28" s="109"/>
      <c r="O28" s="109"/>
      <c r="P28" s="109"/>
      <c r="Q28" s="109"/>
      <c r="R28" s="109"/>
      <c r="S28" s="109"/>
      <c r="T28" s="109"/>
      <c r="U28" s="109"/>
      <c r="V28" s="109"/>
    </row>
    <row r="29" spans="1:22">
      <c r="A29" s="123" t="s">
        <v>614</v>
      </c>
      <c r="B29" s="109"/>
      <c r="C29" s="109"/>
      <c r="D29" s="109"/>
      <c r="E29" s="109"/>
      <c r="F29" s="109"/>
      <c r="G29" s="109"/>
      <c r="H29" s="109"/>
      <c r="I29" s="109"/>
      <c r="J29" s="109"/>
      <c r="K29" s="109"/>
      <c r="L29" s="109"/>
      <c r="M29" s="109"/>
      <c r="N29" s="109"/>
      <c r="O29" s="109"/>
      <c r="P29" s="109"/>
      <c r="Q29" s="109"/>
      <c r="R29" s="109"/>
      <c r="S29" s="109"/>
      <c r="T29" s="109"/>
      <c r="U29" s="109"/>
      <c r="V29" s="109"/>
    </row>
    <row r="30" spans="1:22">
      <c r="A30" s="123" t="s">
        <v>615</v>
      </c>
      <c r="B30" s="109"/>
      <c r="C30" s="109"/>
      <c r="D30" s="109"/>
      <c r="E30" s="109"/>
      <c r="F30" s="109"/>
      <c r="G30" s="109"/>
      <c r="H30" s="109"/>
      <c r="I30" s="109"/>
      <c r="J30" s="109"/>
      <c r="K30" s="109"/>
      <c r="L30" s="109"/>
      <c r="M30" s="109"/>
      <c r="N30" s="109"/>
      <c r="O30" s="109"/>
      <c r="P30" s="109"/>
      <c r="Q30" s="109"/>
      <c r="R30" s="109"/>
      <c r="S30" s="109"/>
      <c r="T30" s="109"/>
      <c r="U30" s="109"/>
      <c r="V30" s="109"/>
    </row>
    <row r="31" spans="1:22">
      <c r="A31" s="123" t="s">
        <v>616</v>
      </c>
      <c r="B31" s="109"/>
      <c r="C31" s="109"/>
      <c r="D31" s="109"/>
      <c r="E31" s="109"/>
      <c r="F31" s="109"/>
      <c r="G31" s="109"/>
      <c r="H31" s="109"/>
      <c r="I31" s="109"/>
      <c r="J31" s="109"/>
      <c r="K31" s="109"/>
      <c r="L31" s="109"/>
      <c r="M31" s="109"/>
      <c r="N31" s="109"/>
      <c r="O31" s="109"/>
      <c r="P31" s="109"/>
      <c r="Q31" s="109"/>
      <c r="R31" s="109"/>
      <c r="S31" s="109"/>
      <c r="T31" s="109"/>
      <c r="U31" s="109"/>
      <c r="V31" s="109"/>
    </row>
    <row r="32" spans="1:22">
      <c r="A32" s="123" t="s">
        <v>617</v>
      </c>
      <c r="B32" s="109"/>
      <c r="C32" s="109"/>
      <c r="D32" s="109"/>
      <c r="E32" s="109"/>
      <c r="F32" s="109"/>
      <c r="G32" s="109"/>
      <c r="H32" s="109"/>
      <c r="I32" s="109"/>
      <c r="J32" s="109"/>
      <c r="K32" s="109"/>
      <c r="L32" s="109"/>
      <c r="M32" s="109"/>
      <c r="N32" s="109"/>
      <c r="O32" s="109"/>
      <c r="P32" s="109"/>
      <c r="Q32" s="109"/>
      <c r="R32" s="109"/>
      <c r="S32" s="109"/>
      <c r="T32" s="109"/>
      <c r="U32" s="109"/>
      <c r="V32" s="109"/>
    </row>
    <row r="33" spans="1:22">
      <c r="A33" s="123" t="s">
        <v>618</v>
      </c>
      <c r="B33" s="109"/>
      <c r="C33" s="109"/>
      <c r="D33" s="109"/>
      <c r="E33" s="109"/>
      <c r="F33" s="109"/>
      <c r="G33" s="109"/>
      <c r="H33" s="109"/>
      <c r="I33" s="109"/>
      <c r="J33" s="109"/>
      <c r="K33" s="109"/>
      <c r="L33" s="109"/>
      <c r="M33" s="109"/>
      <c r="N33" s="109"/>
      <c r="O33" s="109"/>
      <c r="P33" s="109"/>
      <c r="Q33" s="109"/>
      <c r="R33" s="109"/>
      <c r="S33" s="109"/>
      <c r="T33" s="109"/>
      <c r="U33" s="109"/>
      <c r="V33" s="109"/>
    </row>
    <row r="34" spans="1:22">
      <c r="A34" s="123" t="s">
        <v>619</v>
      </c>
      <c r="B34" s="109"/>
      <c r="C34" s="109"/>
      <c r="D34" s="109"/>
      <c r="E34" s="109"/>
      <c r="F34" s="109"/>
      <c r="G34" s="109"/>
      <c r="H34" s="109"/>
      <c r="I34" s="109"/>
      <c r="J34" s="109"/>
      <c r="K34" s="109"/>
      <c r="L34" s="109"/>
      <c r="M34" s="109"/>
      <c r="N34" s="109"/>
      <c r="O34" s="109"/>
      <c r="P34" s="109"/>
      <c r="Q34" s="109"/>
      <c r="R34" s="109"/>
      <c r="S34" s="109"/>
      <c r="T34" s="109"/>
      <c r="U34" s="109"/>
      <c r="V34" s="109"/>
    </row>
    <row r="35" spans="1:22">
      <c r="A35" s="123" t="s">
        <v>620</v>
      </c>
      <c r="B35" s="109"/>
      <c r="C35" s="109"/>
      <c r="D35" s="109"/>
      <c r="E35" s="109"/>
      <c r="F35" s="109"/>
      <c r="G35" s="109"/>
      <c r="H35" s="109"/>
      <c r="I35" s="109"/>
      <c r="J35" s="109"/>
      <c r="K35" s="109"/>
      <c r="L35" s="109"/>
      <c r="M35" s="109"/>
      <c r="N35" s="109"/>
      <c r="O35" s="109"/>
      <c r="P35" s="109"/>
      <c r="Q35" s="109"/>
      <c r="R35" s="109"/>
      <c r="S35" s="109"/>
      <c r="T35" s="109"/>
      <c r="U35" s="109"/>
      <c r="V35" s="109"/>
    </row>
    <row r="36" spans="1:22">
      <c r="A36" s="123" t="s">
        <v>621</v>
      </c>
      <c r="B36" s="109"/>
      <c r="C36" s="109"/>
      <c r="D36" s="109"/>
      <c r="E36" s="109"/>
      <c r="F36" s="109"/>
      <c r="G36" s="109"/>
      <c r="H36" s="109"/>
      <c r="I36" s="109"/>
      <c r="J36" s="109"/>
      <c r="K36" s="109"/>
      <c r="L36" s="109"/>
      <c r="M36" s="109"/>
      <c r="N36" s="109"/>
      <c r="O36" s="109"/>
      <c r="P36" s="109"/>
      <c r="Q36" s="109"/>
      <c r="R36" s="109"/>
      <c r="S36" s="109"/>
      <c r="T36" s="109"/>
      <c r="U36" s="109"/>
      <c r="V36" s="109"/>
    </row>
    <row r="37" spans="1:22">
      <c r="A37" s="123" t="s">
        <v>622</v>
      </c>
      <c r="B37" s="109"/>
      <c r="C37" s="109"/>
      <c r="D37" s="109"/>
      <c r="E37" s="109"/>
      <c r="F37" s="109"/>
      <c r="G37" s="109"/>
      <c r="H37" s="109"/>
      <c r="I37" s="109"/>
      <c r="J37" s="109"/>
      <c r="K37" s="109"/>
      <c r="L37" s="109"/>
      <c r="M37" s="109"/>
      <c r="N37" s="109"/>
      <c r="O37" s="109"/>
      <c r="P37" s="109"/>
      <c r="Q37" s="109"/>
      <c r="R37" s="109"/>
      <c r="S37" s="109"/>
      <c r="T37" s="109"/>
      <c r="U37" s="109"/>
      <c r="V37" s="109"/>
    </row>
    <row r="38" spans="1:22">
      <c r="A38" s="123" t="s">
        <v>623</v>
      </c>
      <c r="B38" s="109"/>
      <c r="C38" s="109"/>
      <c r="D38" s="109"/>
      <c r="E38" s="109"/>
      <c r="F38" s="109"/>
      <c r="G38" s="109"/>
      <c r="H38" s="109"/>
      <c r="I38" s="109"/>
      <c r="J38" s="109"/>
      <c r="K38" s="109"/>
      <c r="L38" s="109"/>
      <c r="M38" s="109"/>
      <c r="N38" s="109"/>
      <c r="O38" s="109"/>
      <c r="P38" s="109"/>
      <c r="Q38" s="109"/>
      <c r="R38" s="109"/>
      <c r="S38" s="109"/>
      <c r="T38" s="109"/>
      <c r="U38" s="109"/>
      <c r="V38" s="109"/>
    </row>
    <row r="39" spans="1:22">
      <c r="A39" s="123" t="s">
        <v>624</v>
      </c>
      <c r="B39" s="109"/>
      <c r="C39" s="109"/>
      <c r="D39" s="109"/>
      <c r="E39" s="109"/>
      <c r="F39" s="109"/>
      <c r="G39" s="109"/>
      <c r="H39" s="109"/>
      <c r="I39" s="109"/>
      <c r="J39" s="109"/>
      <c r="K39" s="109"/>
      <c r="L39" s="109"/>
      <c r="M39" s="109"/>
      <c r="N39" s="109"/>
      <c r="O39" s="109"/>
      <c r="P39" s="109"/>
      <c r="Q39" s="109"/>
      <c r="R39" s="109"/>
      <c r="S39" s="109"/>
      <c r="T39" s="109"/>
      <c r="U39" s="109"/>
      <c r="V39" s="109"/>
    </row>
    <row r="40" spans="1:22">
      <c r="A40" s="123" t="s">
        <v>625</v>
      </c>
      <c r="B40" s="109"/>
      <c r="C40" s="109"/>
      <c r="D40" s="109"/>
      <c r="E40" s="109"/>
      <c r="F40" s="109"/>
      <c r="G40" s="109"/>
      <c r="H40" s="109"/>
      <c r="I40" s="109"/>
      <c r="J40" s="109"/>
      <c r="K40" s="109"/>
      <c r="L40" s="109"/>
      <c r="M40" s="109"/>
      <c r="N40" s="109"/>
      <c r="O40" s="109"/>
      <c r="P40" s="109"/>
      <c r="Q40" s="109"/>
      <c r="R40" s="109"/>
      <c r="S40" s="109"/>
      <c r="T40" s="109"/>
      <c r="U40" s="109"/>
      <c r="V40" s="109"/>
    </row>
    <row r="41" spans="1:22">
      <c r="A41" s="123" t="s">
        <v>626</v>
      </c>
      <c r="B41" s="109"/>
      <c r="C41" s="109"/>
      <c r="D41" s="109"/>
      <c r="E41" s="109"/>
      <c r="F41" s="109"/>
      <c r="G41" s="109"/>
      <c r="H41" s="109"/>
      <c r="I41" s="109"/>
      <c r="J41" s="109"/>
      <c r="K41" s="109"/>
      <c r="L41" s="109"/>
      <c r="M41" s="109"/>
      <c r="N41" s="109"/>
      <c r="O41" s="109"/>
      <c r="P41" s="109"/>
      <c r="Q41" s="109"/>
      <c r="R41" s="109"/>
      <c r="S41" s="109"/>
      <c r="T41" s="109"/>
      <c r="U41" s="109"/>
      <c r="V41" s="109"/>
    </row>
    <row r="42" spans="1:22">
      <c r="A42" s="123" t="s">
        <v>627</v>
      </c>
      <c r="B42" s="109"/>
      <c r="C42" s="109"/>
      <c r="D42" s="109"/>
      <c r="E42" s="109"/>
      <c r="F42" s="109"/>
      <c r="G42" s="109"/>
      <c r="H42" s="109"/>
      <c r="I42" s="109"/>
      <c r="J42" s="109"/>
      <c r="K42" s="109"/>
      <c r="L42" s="109"/>
      <c r="M42" s="109"/>
      <c r="N42" s="109"/>
      <c r="O42" s="109"/>
      <c r="P42" s="109"/>
      <c r="Q42" s="109"/>
      <c r="R42" s="109"/>
      <c r="S42" s="109"/>
      <c r="T42" s="109"/>
      <c r="U42" s="109"/>
      <c r="V42" s="109"/>
    </row>
    <row r="43" spans="1:22">
      <c r="A43" s="123" t="s">
        <v>628</v>
      </c>
      <c r="B43" s="109"/>
      <c r="C43" s="109"/>
      <c r="D43" s="109"/>
      <c r="E43" s="109"/>
      <c r="F43" s="109"/>
      <c r="G43" s="109"/>
      <c r="H43" s="109"/>
      <c r="I43" s="109"/>
      <c r="J43" s="109"/>
      <c r="K43" s="109"/>
      <c r="L43" s="109"/>
      <c r="M43" s="109"/>
      <c r="N43" s="109"/>
      <c r="O43" s="109"/>
      <c r="P43" s="109"/>
      <c r="Q43" s="109"/>
      <c r="R43" s="109"/>
      <c r="S43" s="109"/>
      <c r="T43" s="109"/>
      <c r="U43" s="109"/>
      <c r="V43" s="109"/>
    </row>
    <row r="44" spans="1:22">
      <c r="A44" s="123" t="s">
        <v>629</v>
      </c>
      <c r="B44" s="109"/>
      <c r="C44" s="109"/>
      <c r="D44" s="109"/>
      <c r="E44" s="109"/>
      <c r="F44" s="109"/>
      <c r="G44" s="109"/>
      <c r="H44" s="109"/>
      <c r="I44" s="109"/>
      <c r="J44" s="109"/>
      <c r="K44" s="109"/>
      <c r="L44" s="109"/>
      <c r="M44" s="109"/>
      <c r="N44" s="109"/>
      <c r="O44" s="109"/>
      <c r="P44" s="109"/>
      <c r="Q44" s="109"/>
      <c r="R44" s="109"/>
      <c r="S44" s="109"/>
      <c r="T44" s="109"/>
      <c r="U44" s="109"/>
      <c r="V44" s="109"/>
    </row>
    <row r="45" spans="1:22">
      <c r="A45" s="123" t="s">
        <v>630</v>
      </c>
      <c r="B45" s="109"/>
      <c r="C45" s="109"/>
      <c r="D45" s="109"/>
      <c r="E45" s="109"/>
      <c r="F45" s="109"/>
      <c r="G45" s="109"/>
      <c r="H45" s="109"/>
      <c r="I45" s="109"/>
      <c r="J45" s="109"/>
      <c r="K45" s="109"/>
      <c r="L45" s="109"/>
      <c r="M45" s="109"/>
      <c r="N45" s="109"/>
      <c r="O45" s="109"/>
      <c r="P45" s="109"/>
      <c r="Q45" s="109"/>
      <c r="R45" s="109"/>
      <c r="S45" s="109"/>
      <c r="T45" s="109"/>
      <c r="U45" s="109"/>
      <c r="V45" s="109"/>
    </row>
    <row r="46" spans="1:22">
      <c r="A46" s="123" t="s">
        <v>631</v>
      </c>
      <c r="B46" s="109"/>
      <c r="C46" s="109"/>
      <c r="D46" s="109"/>
      <c r="E46" s="109"/>
      <c r="F46" s="109"/>
      <c r="G46" s="109"/>
      <c r="H46" s="109"/>
      <c r="I46" s="109"/>
      <c r="J46" s="109"/>
      <c r="K46" s="109"/>
      <c r="L46" s="109"/>
      <c r="M46" s="109"/>
      <c r="N46" s="109"/>
      <c r="O46" s="109"/>
      <c r="P46" s="109"/>
      <c r="Q46" s="109"/>
      <c r="R46" s="109"/>
      <c r="S46" s="109"/>
      <c r="T46" s="109"/>
      <c r="U46" s="109"/>
      <c r="V46" s="109"/>
    </row>
    <row r="47" spans="1:22">
      <c r="A47" s="123" t="s">
        <v>632</v>
      </c>
      <c r="B47" s="109"/>
      <c r="C47" s="109"/>
      <c r="D47" s="109"/>
      <c r="E47" s="109"/>
      <c r="F47" s="109"/>
      <c r="G47" s="109"/>
      <c r="H47" s="109"/>
      <c r="I47" s="109"/>
      <c r="J47" s="109"/>
      <c r="K47" s="109"/>
      <c r="L47" s="109"/>
      <c r="M47" s="109"/>
      <c r="N47" s="109"/>
      <c r="O47" s="109"/>
      <c r="P47" s="109"/>
      <c r="Q47" s="109"/>
      <c r="R47" s="109"/>
      <c r="S47" s="109"/>
      <c r="T47" s="109"/>
      <c r="U47" s="109"/>
      <c r="V47" s="109"/>
    </row>
    <row r="48" spans="1:22">
      <c r="A48" s="123" t="s">
        <v>633</v>
      </c>
      <c r="B48" s="109"/>
      <c r="C48" s="109"/>
      <c r="D48" s="109"/>
      <c r="E48" s="109"/>
      <c r="F48" s="109"/>
      <c r="G48" s="109"/>
      <c r="H48" s="109"/>
      <c r="I48" s="109"/>
      <c r="J48" s="109"/>
      <c r="K48" s="109"/>
      <c r="L48" s="109"/>
      <c r="M48" s="109"/>
      <c r="N48" s="109"/>
      <c r="O48" s="109"/>
      <c r="P48" s="109"/>
      <c r="Q48" s="109"/>
      <c r="R48" s="109"/>
      <c r="S48" s="109"/>
      <c r="T48" s="109"/>
      <c r="U48" s="109"/>
      <c r="V48" s="109"/>
    </row>
    <row r="49" spans="1:22">
      <c r="A49" s="123" t="s">
        <v>634</v>
      </c>
      <c r="B49" s="109"/>
      <c r="C49" s="109"/>
      <c r="D49" s="109"/>
      <c r="E49" s="109"/>
      <c r="F49" s="109"/>
      <c r="G49" s="109"/>
      <c r="H49" s="109"/>
      <c r="I49" s="109"/>
      <c r="J49" s="109"/>
      <c r="K49" s="109"/>
      <c r="L49" s="109"/>
      <c r="M49" s="109"/>
      <c r="N49" s="109"/>
      <c r="O49" s="109"/>
      <c r="P49" s="109"/>
      <c r="Q49" s="109"/>
      <c r="R49" s="109"/>
      <c r="S49" s="109"/>
      <c r="T49" s="109"/>
      <c r="U49" s="109"/>
      <c r="V49" s="109"/>
    </row>
    <row r="50" spans="1:22">
      <c r="A50" s="123" t="s">
        <v>635</v>
      </c>
      <c r="B50" s="109"/>
      <c r="C50" s="109"/>
      <c r="D50" s="109"/>
      <c r="E50" s="109"/>
      <c r="F50" s="109"/>
      <c r="G50" s="109"/>
      <c r="H50" s="109"/>
      <c r="I50" s="109"/>
      <c r="J50" s="109"/>
      <c r="K50" s="109"/>
      <c r="L50" s="109"/>
      <c r="M50" s="109"/>
      <c r="N50" s="109"/>
      <c r="O50" s="109"/>
      <c r="P50" s="109"/>
      <c r="Q50" s="109"/>
      <c r="R50" s="109"/>
      <c r="S50" s="109"/>
      <c r="T50" s="109"/>
      <c r="U50" s="109"/>
      <c r="V50" s="109"/>
    </row>
    <row r="51" spans="1:22">
      <c r="A51" s="123" t="s">
        <v>636</v>
      </c>
      <c r="B51" s="109"/>
      <c r="C51" s="109"/>
      <c r="D51" s="109"/>
      <c r="E51" s="109"/>
      <c r="F51" s="109"/>
      <c r="G51" s="109"/>
      <c r="H51" s="109"/>
      <c r="I51" s="109"/>
      <c r="J51" s="109"/>
      <c r="K51" s="109"/>
      <c r="L51" s="109"/>
      <c r="M51" s="109"/>
      <c r="N51" s="109"/>
      <c r="O51" s="109"/>
      <c r="P51" s="109"/>
      <c r="Q51" s="109"/>
      <c r="R51" s="109"/>
      <c r="S51" s="109"/>
      <c r="T51" s="109"/>
      <c r="U51" s="109"/>
      <c r="V51" s="109"/>
    </row>
    <row r="52" spans="1:22">
      <c r="A52" s="123" t="s">
        <v>637</v>
      </c>
      <c r="B52" s="109"/>
      <c r="C52" s="109"/>
      <c r="D52" s="109"/>
      <c r="E52" s="109"/>
      <c r="F52" s="109"/>
      <c r="G52" s="109"/>
      <c r="H52" s="109"/>
      <c r="I52" s="109"/>
      <c r="J52" s="109"/>
      <c r="K52" s="109"/>
      <c r="L52" s="109"/>
      <c r="M52" s="109"/>
      <c r="N52" s="109"/>
      <c r="O52" s="109"/>
      <c r="P52" s="109"/>
      <c r="Q52" s="109"/>
      <c r="R52" s="109"/>
      <c r="S52" s="109"/>
      <c r="T52" s="109"/>
      <c r="U52" s="109"/>
      <c r="V52" s="109"/>
    </row>
    <row r="53" spans="1:22">
      <c r="A53" s="123" t="s">
        <v>638</v>
      </c>
      <c r="B53" s="109"/>
      <c r="C53" s="109"/>
      <c r="D53" s="109"/>
      <c r="E53" s="109"/>
      <c r="F53" s="109"/>
      <c r="G53" s="109"/>
      <c r="H53" s="109"/>
      <c r="I53" s="109"/>
      <c r="J53" s="109"/>
      <c r="K53" s="109"/>
      <c r="L53" s="109"/>
      <c r="M53" s="109"/>
      <c r="N53" s="109"/>
      <c r="O53" s="109"/>
      <c r="P53" s="109"/>
      <c r="Q53" s="109"/>
      <c r="R53" s="109"/>
      <c r="S53" s="109"/>
      <c r="T53" s="109"/>
      <c r="U53" s="109"/>
      <c r="V53" s="109"/>
    </row>
    <row r="54" spans="1:22">
      <c r="A54" s="123" t="s">
        <v>639</v>
      </c>
      <c r="B54" s="109"/>
      <c r="C54" s="109"/>
      <c r="D54" s="109"/>
      <c r="E54" s="109"/>
      <c r="F54" s="109"/>
      <c r="G54" s="109"/>
      <c r="H54" s="109"/>
      <c r="I54" s="109"/>
      <c r="J54" s="109"/>
      <c r="K54" s="109"/>
      <c r="L54" s="109"/>
      <c r="M54" s="109"/>
      <c r="N54" s="109"/>
      <c r="O54" s="109"/>
      <c r="P54" s="109"/>
      <c r="Q54" s="109"/>
      <c r="R54" s="109"/>
      <c r="S54" s="109"/>
      <c r="T54" s="109"/>
      <c r="U54" s="109"/>
      <c r="V54" s="109"/>
    </row>
    <row r="55" spans="1:22">
      <c r="A55" s="123" t="s">
        <v>640</v>
      </c>
      <c r="B55" s="109"/>
      <c r="C55" s="109"/>
      <c r="D55" s="109"/>
      <c r="E55" s="109"/>
      <c r="F55" s="109"/>
      <c r="G55" s="109"/>
      <c r="H55" s="109"/>
      <c r="I55" s="109"/>
      <c r="J55" s="109"/>
      <c r="K55" s="109"/>
      <c r="L55" s="109"/>
      <c r="M55" s="109"/>
      <c r="N55" s="109"/>
      <c r="O55" s="109"/>
      <c r="P55" s="109"/>
      <c r="Q55" s="109"/>
      <c r="R55" s="109"/>
      <c r="S55" s="109"/>
      <c r="T55" s="109"/>
      <c r="U55" s="109"/>
      <c r="V55" s="109"/>
    </row>
    <row r="56" spans="1:22">
      <c r="A56" s="123" t="s">
        <v>641</v>
      </c>
      <c r="B56" s="109"/>
      <c r="C56" s="109"/>
      <c r="D56" s="109"/>
      <c r="E56" s="109"/>
      <c r="F56" s="109"/>
      <c r="G56" s="109"/>
      <c r="H56" s="109"/>
      <c r="I56" s="109"/>
      <c r="J56" s="109"/>
      <c r="K56" s="109"/>
      <c r="L56" s="109"/>
      <c r="M56" s="109"/>
      <c r="N56" s="109"/>
      <c r="O56" s="109"/>
      <c r="P56" s="109"/>
      <c r="Q56" s="109"/>
      <c r="R56" s="109"/>
      <c r="S56" s="109"/>
      <c r="T56" s="109"/>
      <c r="U56" s="109"/>
      <c r="V56" s="109"/>
    </row>
    <row r="57" spans="1:22">
      <c r="A57" s="123" t="s">
        <v>642</v>
      </c>
      <c r="B57" s="109"/>
      <c r="C57" s="109"/>
      <c r="D57" s="109"/>
      <c r="E57" s="109"/>
      <c r="F57" s="109"/>
      <c r="G57" s="109"/>
      <c r="H57" s="109"/>
      <c r="I57" s="109"/>
      <c r="J57" s="109"/>
      <c r="K57" s="109"/>
      <c r="L57" s="109"/>
      <c r="M57" s="109"/>
      <c r="N57" s="109"/>
      <c r="O57" s="109"/>
      <c r="P57" s="109"/>
      <c r="Q57" s="109"/>
      <c r="R57" s="109"/>
      <c r="S57" s="109"/>
      <c r="T57" s="109"/>
      <c r="U57" s="109"/>
      <c r="V57" s="109"/>
    </row>
    <row r="58" spans="1:22">
      <c r="A58" s="123" t="s">
        <v>643</v>
      </c>
      <c r="B58" s="109"/>
      <c r="C58" s="109"/>
      <c r="D58" s="109"/>
      <c r="E58" s="109"/>
      <c r="F58" s="109"/>
      <c r="G58" s="109"/>
      <c r="H58" s="109"/>
      <c r="I58" s="109"/>
      <c r="J58" s="109"/>
      <c r="K58" s="109"/>
      <c r="L58" s="109"/>
      <c r="M58" s="109"/>
      <c r="N58" s="109"/>
      <c r="O58" s="109"/>
      <c r="P58" s="109"/>
      <c r="Q58" s="109"/>
      <c r="R58" s="109"/>
      <c r="S58" s="109"/>
      <c r="T58" s="109"/>
      <c r="U58" s="109"/>
      <c r="V58" s="109"/>
    </row>
    <row r="59" spans="1:22">
      <c r="A59" s="123" t="s">
        <v>644</v>
      </c>
      <c r="B59" s="109"/>
      <c r="C59" s="109"/>
      <c r="D59" s="109"/>
      <c r="E59" s="109"/>
      <c r="F59" s="109"/>
      <c r="G59" s="109"/>
      <c r="H59" s="109"/>
      <c r="I59" s="109"/>
      <c r="J59" s="109"/>
      <c r="K59" s="109"/>
      <c r="L59" s="109"/>
      <c r="M59" s="109"/>
      <c r="N59" s="109"/>
      <c r="O59" s="109"/>
      <c r="P59" s="109"/>
      <c r="Q59" s="109"/>
      <c r="R59" s="109"/>
      <c r="S59" s="109"/>
      <c r="T59" s="109"/>
      <c r="U59" s="109"/>
      <c r="V59" s="109"/>
    </row>
    <row r="60" spans="1:22">
      <c r="A60" s="123" t="s">
        <v>645</v>
      </c>
      <c r="B60" s="109"/>
      <c r="C60" s="109"/>
      <c r="D60" s="109"/>
      <c r="E60" s="109"/>
      <c r="F60" s="109"/>
      <c r="G60" s="109"/>
      <c r="H60" s="109"/>
      <c r="I60" s="109"/>
      <c r="J60" s="109"/>
      <c r="K60" s="109"/>
      <c r="L60" s="109"/>
      <c r="M60" s="109"/>
      <c r="N60" s="109"/>
      <c r="O60" s="109"/>
      <c r="P60" s="109"/>
      <c r="Q60" s="109"/>
      <c r="R60" s="109"/>
      <c r="S60" s="109"/>
      <c r="T60" s="109"/>
      <c r="U60" s="109"/>
      <c r="V60" s="109"/>
    </row>
    <row r="61" spans="1:22">
      <c r="A61" s="123" t="s">
        <v>646</v>
      </c>
      <c r="B61" s="109"/>
      <c r="C61" s="109"/>
      <c r="D61" s="109"/>
      <c r="E61" s="109"/>
      <c r="F61" s="109"/>
      <c r="G61" s="109"/>
      <c r="H61" s="109"/>
      <c r="I61" s="109"/>
      <c r="J61" s="109"/>
      <c r="K61" s="109"/>
      <c r="L61" s="109"/>
      <c r="M61" s="109"/>
      <c r="N61" s="109"/>
      <c r="O61" s="109"/>
      <c r="P61" s="109"/>
      <c r="Q61" s="109"/>
      <c r="R61" s="109"/>
      <c r="S61" s="109"/>
      <c r="T61" s="109"/>
      <c r="U61" s="109"/>
      <c r="V61" s="109"/>
    </row>
    <row r="62" spans="1:22">
      <c r="A62" s="123" t="s">
        <v>647</v>
      </c>
      <c r="B62" s="109"/>
      <c r="C62" s="109"/>
      <c r="D62" s="109"/>
      <c r="E62" s="109"/>
      <c r="F62" s="109"/>
      <c r="G62" s="109"/>
      <c r="H62" s="109"/>
      <c r="I62" s="109"/>
      <c r="J62" s="109"/>
      <c r="K62" s="109"/>
      <c r="L62" s="109"/>
      <c r="M62" s="109"/>
      <c r="N62" s="109"/>
      <c r="O62" s="109"/>
      <c r="P62" s="109"/>
      <c r="Q62" s="109"/>
      <c r="R62" s="109"/>
      <c r="S62" s="109"/>
      <c r="T62" s="109"/>
      <c r="U62" s="109"/>
      <c r="V62" s="109"/>
    </row>
    <row r="63" spans="1:22">
      <c r="A63" s="123" t="s">
        <v>648</v>
      </c>
      <c r="B63" s="109"/>
      <c r="C63" s="109"/>
      <c r="D63" s="109"/>
      <c r="E63" s="109"/>
      <c r="F63" s="109"/>
      <c r="G63" s="109"/>
      <c r="H63" s="109"/>
      <c r="I63" s="109"/>
      <c r="J63" s="109"/>
      <c r="K63" s="109"/>
      <c r="L63" s="109"/>
      <c r="M63" s="109"/>
      <c r="N63" s="109"/>
      <c r="O63" s="109"/>
      <c r="P63" s="109"/>
      <c r="Q63" s="109"/>
      <c r="R63" s="109"/>
      <c r="S63" s="109"/>
      <c r="T63" s="109"/>
      <c r="U63" s="109"/>
      <c r="V63" s="109"/>
    </row>
    <row r="64" spans="1:22">
      <c r="A64" s="123" t="s">
        <v>649</v>
      </c>
      <c r="B64" s="109"/>
      <c r="C64" s="109"/>
      <c r="D64" s="109"/>
      <c r="E64" s="109"/>
      <c r="F64" s="109"/>
      <c r="G64" s="109"/>
      <c r="H64" s="109"/>
      <c r="I64" s="109"/>
      <c r="J64" s="109"/>
      <c r="K64" s="109"/>
      <c r="L64" s="109"/>
      <c r="M64" s="109"/>
      <c r="N64" s="109"/>
      <c r="O64" s="109"/>
      <c r="P64" s="109"/>
      <c r="Q64" s="109"/>
      <c r="R64" s="109"/>
      <c r="S64" s="109"/>
      <c r="T64" s="109"/>
      <c r="U64" s="109"/>
      <c r="V64" s="109"/>
    </row>
    <row r="65" spans="1:22">
      <c r="A65" s="123" t="s">
        <v>650</v>
      </c>
      <c r="B65" s="109"/>
      <c r="C65" s="109"/>
      <c r="D65" s="109"/>
      <c r="E65" s="109"/>
      <c r="F65" s="109"/>
      <c r="G65" s="109"/>
      <c r="H65" s="109"/>
      <c r="I65" s="109"/>
      <c r="J65" s="109"/>
      <c r="K65" s="109"/>
      <c r="L65" s="109"/>
      <c r="M65" s="109"/>
      <c r="N65" s="109"/>
      <c r="O65" s="109"/>
      <c r="P65" s="109"/>
      <c r="Q65" s="109"/>
      <c r="R65" s="109"/>
      <c r="S65" s="109"/>
      <c r="T65" s="109"/>
      <c r="U65" s="109"/>
      <c r="V65" s="109"/>
    </row>
    <row r="66" spans="1:22">
      <c r="A66" s="123" t="s">
        <v>651</v>
      </c>
      <c r="B66" s="109"/>
      <c r="C66" s="109"/>
      <c r="D66" s="109"/>
      <c r="E66" s="109"/>
      <c r="F66" s="109"/>
      <c r="G66" s="109"/>
      <c r="H66" s="109"/>
      <c r="I66" s="109"/>
      <c r="J66" s="109"/>
      <c r="K66" s="109"/>
      <c r="L66" s="109"/>
      <c r="M66" s="109"/>
      <c r="N66" s="109"/>
      <c r="O66" s="109"/>
      <c r="P66" s="109"/>
      <c r="Q66" s="109"/>
      <c r="R66" s="109"/>
      <c r="S66" s="109"/>
      <c r="T66" s="109"/>
      <c r="U66" s="109"/>
      <c r="V66" s="109"/>
    </row>
    <row r="67" spans="1:22">
      <c r="A67" s="123" t="s">
        <v>652</v>
      </c>
      <c r="B67" s="109"/>
      <c r="C67" s="109"/>
      <c r="D67" s="109"/>
      <c r="E67" s="109"/>
      <c r="F67" s="109"/>
      <c r="G67" s="109"/>
      <c r="H67" s="109"/>
      <c r="I67" s="109"/>
      <c r="J67" s="109"/>
      <c r="K67" s="109"/>
      <c r="L67" s="109"/>
      <c r="M67" s="109"/>
      <c r="N67" s="109"/>
      <c r="O67" s="109"/>
      <c r="P67" s="109"/>
      <c r="Q67" s="109"/>
      <c r="R67" s="109"/>
      <c r="S67" s="109"/>
      <c r="T67" s="109"/>
      <c r="U67" s="109"/>
      <c r="V67" s="109"/>
    </row>
    <row r="68" spans="1:22">
      <c r="A68" s="123" t="s">
        <v>653</v>
      </c>
      <c r="B68" s="109"/>
      <c r="C68" s="109"/>
      <c r="D68" s="109"/>
      <c r="E68" s="109"/>
      <c r="F68" s="109"/>
      <c r="G68" s="109"/>
      <c r="H68" s="109"/>
      <c r="I68" s="109"/>
      <c r="J68" s="109"/>
      <c r="K68" s="109"/>
      <c r="L68" s="109"/>
      <c r="M68" s="109"/>
      <c r="N68" s="109"/>
      <c r="O68" s="109"/>
      <c r="P68" s="109"/>
      <c r="Q68" s="109"/>
      <c r="R68" s="109"/>
      <c r="S68" s="109"/>
      <c r="T68" s="109"/>
      <c r="U68" s="109"/>
      <c r="V68" s="109"/>
    </row>
    <row r="69" spans="1:22">
      <c r="A69" s="123" t="s">
        <v>654</v>
      </c>
      <c r="B69" s="109"/>
      <c r="C69" s="109"/>
      <c r="D69" s="109"/>
      <c r="E69" s="109"/>
      <c r="F69" s="109"/>
      <c r="G69" s="109"/>
      <c r="H69" s="109"/>
      <c r="I69" s="109"/>
      <c r="J69" s="109"/>
      <c r="K69" s="109"/>
      <c r="L69" s="109"/>
      <c r="M69" s="109"/>
      <c r="N69" s="109"/>
      <c r="O69" s="109"/>
      <c r="P69" s="109"/>
      <c r="Q69" s="109"/>
      <c r="R69" s="109"/>
      <c r="S69" s="109"/>
      <c r="T69" s="109"/>
      <c r="U69" s="109"/>
      <c r="V69" s="109"/>
    </row>
    <row r="70" spans="1:22">
      <c r="A70" s="123" t="s">
        <v>655</v>
      </c>
      <c r="B70" s="109"/>
      <c r="C70" s="109"/>
      <c r="D70" s="109"/>
      <c r="E70" s="109"/>
      <c r="F70" s="109"/>
      <c r="G70" s="109"/>
      <c r="H70" s="109"/>
      <c r="I70" s="109"/>
      <c r="J70" s="109"/>
      <c r="K70" s="109"/>
      <c r="L70" s="109"/>
      <c r="M70" s="109"/>
      <c r="N70" s="109"/>
      <c r="O70" s="109"/>
      <c r="P70" s="109"/>
      <c r="Q70" s="109"/>
      <c r="R70" s="109"/>
      <c r="S70" s="109"/>
      <c r="T70" s="109"/>
      <c r="U70" s="109"/>
      <c r="V70" s="109"/>
    </row>
    <row r="71" spans="1:22">
      <c r="A71" s="123" t="s">
        <v>656</v>
      </c>
      <c r="B71" s="109"/>
      <c r="C71" s="109"/>
      <c r="D71" s="109"/>
      <c r="E71" s="109"/>
      <c r="F71" s="109"/>
      <c r="G71" s="109"/>
      <c r="H71" s="109"/>
      <c r="I71" s="109"/>
      <c r="J71" s="109"/>
      <c r="K71" s="109"/>
      <c r="L71" s="109"/>
      <c r="M71" s="109"/>
      <c r="N71" s="109"/>
      <c r="O71" s="109"/>
      <c r="P71" s="109"/>
      <c r="Q71" s="109"/>
      <c r="R71" s="109"/>
      <c r="S71" s="109"/>
      <c r="T71" s="109"/>
      <c r="U71" s="109"/>
      <c r="V71" s="109"/>
    </row>
    <row r="72" spans="1:22">
      <c r="A72" s="123" t="s">
        <v>657</v>
      </c>
      <c r="B72" s="109"/>
      <c r="C72" s="109"/>
      <c r="D72" s="109"/>
      <c r="E72" s="109"/>
      <c r="F72" s="109"/>
      <c r="G72" s="109"/>
      <c r="H72" s="109"/>
      <c r="I72" s="109"/>
      <c r="J72" s="109"/>
      <c r="K72" s="109"/>
      <c r="L72" s="109"/>
      <c r="M72" s="109"/>
      <c r="N72" s="109"/>
      <c r="O72" s="109"/>
      <c r="P72" s="109"/>
      <c r="Q72" s="109"/>
      <c r="R72" s="109"/>
      <c r="S72" s="109"/>
      <c r="T72" s="109"/>
      <c r="U72" s="109"/>
      <c r="V72" s="109"/>
    </row>
    <row r="73" spans="1:22">
      <c r="A73" s="123" t="s">
        <v>658</v>
      </c>
      <c r="B73" s="109"/>
      <c r="C73" s="109"/>
      <c r="D73" s="109"/>
      <c r="E73" s="109"/>
      <c r="F73" s="109"/>
      <c r="G73" s="109"/>
      <c r="H73" s="109"/>
      <c r="I73" s="109"/>
      <c r="J73" s="109"/>
      <c r="K73" s="109"/>
      <c r="L73" s="109"/>
      <c r="M73" s="109"/>
      <c r="N73" s="109"/>
      <c r="O73" s="109"/>
      <c r="P73" s="109"/>
      <c r="Q73" s="109"/>
      <c r="R73" s="109"/>
      <c r="S73" s="109"/>
      <c r="T73" s="109"/>
      <c r="U73" s="109"/>
      <c r="V73" s="109"/>
    </row>
    <row r="74" spans="1:22">
      <c r="A74" s="123" t="s">
        <v>659</v>
      </c>
      <c r="B74" s="109"/>
      <c r="C74" s="109"/>
      <c r="D74" s="109"/>
      <c r="E74" s="109"/>
      <c r="F74" s="109"/>
      <c r="G74" s="109"/>
      <c r="H74" s="109"/>
      <c r="I74" s="109"/>
      <c r="J74" s="109"/>
      <c r="K74" s="109"/>
      <c r="L74" s="109"/>
      <c r="M74" s="109"/>
      <c r="N74" s="109"/>
      <c r="O74" s="109"/>
      <c r="P74" s="109"/>
      <c r="Q74" s="109"/>
      <c r="R74" s="109"/>
      <c r="S74" s="109"/>
      <c r="T74" s="109"/>
      <c r="U74" s="109"/>
      <c r="V74" s="109"/>
    </row>
    <row r="75" spans="1:22">
      <c r="A75" s="123" t="s">
        <v>660</v>
      </c>
      <c r="B75" s="109"/>
      <c r="C75" s="109"/>
      <c r="D75" s="109"/>
      <c r="E75" s="109"/>
      <c r="F75" s="109"/>
      <c r="G75" s="109"/>
      <c r="H75" s="109"/>
      <c r="I75" s="109"/>
      <c r="J75" s="109"/>
      <c r="K75" s="109"/>
      <c r="L75" s="109"/>
      <c r="M75" s="109"/>
      <c r="N75" s="109"/>
      <c r="O75" s="109"/>
      <c r="P75" s="109"/>
      <c r="Q75" s="109"/>
      <c r="R75" s="109"/>
      <c r="S75" s="109"/>
      <c r="T75" s="109"/>
      <c r="U75" s="109"/>
      <c r="V75" s="109"/>
    </row>
    <row r="76" spans="1:22">
      <c r="A76" s="123" t="s">
        <v>661</v>
      </c>
      <c r="B76" s="109"/>
      <c r="C76" s="109"/>
      <c r="D76" s="109"/>
      <c r="E76" s="109"/>
      <c r="F76" s="109"/>
      <c r="G76" s="109"/>
      <c r="H76" s="109"/>
      <c r="I76" s="109"/>
      <c r="J76" s="109"/>
      <c r="K76" s="109"/>
      <c r="L76" s="109"/>
      <c r="M76" s="109"/>
      <c r="N76" s="109"/>
      <c r="O76" s="109"/>
      <c r="P76" s="109"/>
      <c r="Q76" s="109"/>
      <c r="R76" s="109"/>
      <c r="S76" s="109"/>
      <c r="T76" s="109"/>
      <c r="U76" s="109"/>
      <c r="V76" s="109"/>
    </row>
    <row r="77" spans="1:22">
      <c r="A77" s="123" t="s">
        <v>662</v>
      </c>
      <c r="B77" s="109"/>
      <c r="C77" s="109"/>
      <c r="D77" s="109"/>
      <c r="E77" s="109"/>
      <c r="F77" s="109"/>
      <c r="G77" s="109"/>
      <c r="H77" s="109"/>
      <c r="I77" s="109"/>
      <c r="J77" s="109"/>
      <c r="K77" s="109"/>
      <c r="L77" s="109"/>
      <c r="M77" s="109"/>
      <c r="N77" s="109"/>
      <c r="O77" s="109"/>
      <c r="P77" s="109"/>
      <c r="Q77" s="109"/>
      <c r="R77" s="109"/>
      <c r="S77" s="109"/>
      <c r="T77" s="109"/>
      <c r="U77" s="109"/>
      <c r="V77" s="109"/>
    </row>
    <row r="78" spans="1:22">
      <c r="A78" s="123" t="s">
        <v>663</v>
      </c>
      <c r="B78" s="109"/>
      <c r="C78" s="109"/>
      <c r="D78" s="109"/>
      <c r="E78" s="109"/>
      <c r="F78" s="109"/>
      <c r="G78" s="109"/>
      <c r="H78" s="109"/>
      <c r="I78" s="109"/>
      <c r="J78" s="109"/>
      <c r="K78" s="109"/>
      <c r="L78" s="109"/>
      <c r="M78" s="109"/>
      <c r="N78" s="109"/>
      <c r="O78" s="109"/>
      <c r="P78" s="109"/>
      <c r="Q78" s="109"/>
      <c r="R78" s="109"/>
      <c r="S78" s="109"/>
      <c r="T78" s="109"/>
      <c r="U78" s="109"/>
      <c r="V78" s="109"/>
    </row>
    <row r="79" spans="1:22">
      <c r="A79" s="123" t="s">
        <v>664</v>
      </c>
      <c r="B79" s="109"/>
      <c r="C79" s="109"/>
      <c r="D79" s="109"/>
      <c r="E79" s="109"/>
      <c r="F79" s="109"/>
      <c r="G79" s="109"/>
      <c r="H79" s="109"/>
      <c r="I79" s="109"/>
      <c r="J79" s="109"/>
      <c r="K79" s="109"/>
      <c r="L79" s="109"/>
      <c r="M79" s="109"/>
      <c r="N79" s="109"/>
      <c r="O79" s="109"/>
      <c r="P79" s="109"/>
      <c r="Q79" s="109"/>
      <c r="R79" s="109"/>
      <c r="S79" s="109"/>
      <c r="T79" s="109"/>
      <c r="U79" s="109"/>
      <c r="V79" s="109"/>
    </row>
    <row r="80" spans="1:22">
      <c r="A80" s="123" t="s">
        <v>665</v>
      </c>
      <c r="B80" s="109"/>
      <c r="C80" s="109"/>
      <c r="D80" s="109"/>
      <c r="E80" s="109"/>
      <c r="F80" s="109"/>
      <c r="G80" s="109"/>
      <c r="H80" s="109"/>
      <c r="I80" s="109"/>
      <c r="J80" s="109"/>
      <c r="K80" s="109"/>
      <c r="L80" s="109"/>
      <c r="M80" s="109"/>
      <c r="N80" s="109"/>
      <c r="O80" s="109"/>
      <c r="P80" s="109"/>
      <c r="Q80" s="109"/>
      <c r="R80" s="109"/>
      <c r="S80" s="109"/>
      <c r="T80" s="109"/>
      <c r="U80" s="109"/>
      <c r="V80" s="109"/>
    </row>
    <row r="81" spans="1:22">
      <c r="A81" s="123" t="s">
        <v>666</v>
      </c>
      <c r="B81" s="109"/>
      <c r="C81" s="109"/>
      <c r="D81" s="109"/>
      <c r="E81" s="109"/>
      <c r="F81" s="109"/>
      <c r="G81" s="109"/>
      <c r="H81" s="109"/>
      <c r="I81" s="109"/>
      <c r="J81" s="109"/>
      <c r="K81" s="109"/>
      <c r="L81" s="109"/>
      <c r="M81" s="109"/>
      <c r="N81" s="109"/>
      <c r="O81" s="109"/>
      <c r="P81" s="109"/>
      <c r="Q81" s="109"/>
      <c r="R81" s="109"/>
      <c r="S81" s="109"/>
      <c r="T81" s="109"/>
      <c r="U81" s="109"/>
      <c r="V81" s="109"/>
    </row>
    <row r="82" spans="1:22">
      <c r="A82" s="123" t="s">
        <v>667</v>
      </c>
      <c r="B82" s="109"/>
      <c r="C82" s="109"/>
      <c r="D82" s="109"/>
      <c r="E82" s="109"/>
      <c r="F82" s="109"/>
      <c r="G82" s="109"/>
      <c r="H82" s="109"/>
      <c r="I82" s="109"/>
      <c r="J82" s="109"/>
      <c r="K82" s="109"/>
      <c r="L82" s="109"/>
      <c r="M82" s="109"/>
      <c r="N82" s="109"/>
      <c r="O82" s="109"/>
      <c r="P82" s="109"/>
      <c r="Q82" s="109"/>
      <c r="R82" s="109"/>
      <c r="S82" s="109"/>
      <c r="T82" s="109"/>
      <c r="U82" s="109"/>
      <c r="V82" s="109"/>
    </row>
    <row r="83" spans="1:22">
      <c r="A83" s="123" t="s">
        <v>668</v>
      </c>
      <c r="B83" s="109"/>
      <c r="C83" s="109"/>
      <c r="D83" s="109"/>
      <c r="E83" s="109"/>
      <c r="F83" s="109"/>
      <c r="G83" s="109"/>
      <c r="H83" s="109"/>
      <c r="I83" s="109"/>
      <c r="J83" s="109"/>
      <c r="K83" s="109"/>
      <c r="L83" s="109"/>
      <c r="M83" s="109"/>
      <c r="N83" s="109"/>
      <c r="O83" s="109"/>
      <c r="P83" s="109"/>
      <c r="Q83" s="109"/>
      <c r="R83" s="109"/>
      <c r="S83" s="109"/>
      <c r="T83" s="109"/>
      <c r="U83" s="109"/>
      <c r="V83" s="109"/>
    </row>
    <row r="84" spans="1:22">
      <c r="A84" s="123" t="s">
        <v>669</v>
      </c>
      <c r="B84" s="109"/>
      <c r="C84" s="109"/>
      <c r="D84" s="109"/>
      <c r="E84" s="109"/>
      <c r="F84" s="109"/>
      <c r="G84" s="109"/>
      <c r="H84" s="109"/>
      <c r="I84" s="109"/>
      <c r="J84" s="109"/>
      <c r="K84" s="109"/>
      <c r="L84" s="109"/>
      <c r="M84" s="109"/>
      <c r="N84" s="109"/>
      <c r="O84" s="109"/>
      <c r="P84" s="109"/>
      <c r="Q84" s="109"/>
      <c r="R84" s="109"/>
      <c r="S84" s="109"/>
      <c r="T84" s="109"/>
      <c r="U84" s="109"/>
      <c r="V84" s="109"/>
    </row>
    <row r="85" spans="1:22">
      <c r="A85" s="123" t="s">
        <v>670</v>
      </c>
      <c r="B85" s="109"/>
      <c r="C85" s="109"/>
      <c r="D85" s="109"/>
      <c r="E85" s="109"/>
      <c r="F85" s="109"/>
      <c r="G85" s="109"/>
      <c r="H85" s="109"/>
      <c r="I85" s="109"/>
      <c r="J85" s="109"/>
      <c r="K85" s="109"/>
      <c r="L85" s="109"/>
      <c r="M85" s="109"/>
      <c r="N85" s="109"/>
      <c r="O85" s="109"/>
      <c r="P85" s="109"/>
      <c r="Q85" s="109"/>
      <c r="R85" s="109"/>
      <c r="S85" s="109"/>
      <c r="T85" s="109"/>
      <c r="U85" s="109"/>
      <c r="V85" s="109"/>
    </row>
    <row r="86" spans="1:22">
      <c r="A86" s="123" t="s">
        <v>671</v>
      </c>
      <c r="B86" s="109"/>
      <c r="C86" s="109"/>
      <c r="D86" s="109"/>
      <c r="E86" s="109"/>
      <c r="F86" s="109"/>
      <c r="G86" s="109"/>
      <c r="H86" s="109"/>
      <c r="I86" s="109"/>
      <c r="J86" s="109"/>
      <c r="K86" s="109"/>
      <c r="L86" s="109"/>
      <c r="M86" s="109"/>
      <c r="N86" s="109"/>
      <c r="O86" s="109"/>
      <c r="P86" s="109"/>
      <c r="Q86" s="109"/>
      <c r="R86" s="109"/>
      <c r="S86" s="109"/>
      <c r="T86" s="109"/>
      <c r="U86" s="109"/>
      <c r="V86" s="109"/>
    </row>
    <row r="87" spans="1:22">
      <c r="A87" s="123" t="s">
        <v>672</v>
      </c>
      <c r="B87" s="109"/>
      <c r="C87" s="109"/>
      <c r="D87" s="109"/>
      <c r="E87" s="109"/>
      <c r="F87" s="109"/>
      <c r="G87" s="109"/>
      <c r="H87" s="109"/>
      <c r="I87" s="109"/>
      <c r="J87" s="109"/>
      <c r="K87" s="109"/>
      <c r="L87" s="109"/>
      <c r="M87" s="109"/>
      <c r="N87" s="109"/>
      <c r="O87" s="109"/>
      <c r="P87" s="109"/>
      <c r="Q87" s="109"/>
      <c r="R87" s="109"/>
      <c r="S87" s="109"/>
      <c r="T87" s="109"/>
      <c r="U87" s="109"/>
      <c r="V87" s="109"/>
    </row>
    <row r="88" spans="1:22">
      <c r="A88" s="123" t="s">
        <v>673</v>
      </c>
      <c r="B88" s="109"/>
      <c r="C88" s="109"/>
      <c r="D88" s="109"/>
      <c r="E88" s="109"/>
      <c r="F88" s="109"/>
      <c r="G88" s="109"/>
      <c r="H88" s="109"/>
      <c r="I88" s="109"/>
      <c r="J88" s="109"/>
      <c r="K88" s="109"/>
      <c r="L88" s="109"/>
      <c r="M88" s="109"/>
      <c r="N88" s="109"/>
      <c r="O88" s="109"/>
      <c r="P88" s="109"/>
      <c r="Q88" s="109"/>
      <c r="R88" s="109"/>
      <c r="S88" s="109"/>
      <c r="T88" s="109"/>
      <c r="U88" s="109"/>
      <c r="V88" s="109"/>
    </row>
    <row r="89" spans="1:22">
      <c r="A89" s="123" t="s">
        <v>674</v>
      </c>
      <c r="B89" s="109"/>
      <c r="C89" s="109"/>
      <c r="D89" s="109"/>
      <c r="E89" s="109"/>
      <c r="F89" s="109"/>
      <c r="G89" s="109"/>
      <c r="H89" s="109"/>
      <c r="I89" s="109"/>
      <c r="J89" s="109"/>
      <c r="K89" s="109"/>
      <c r="L89" s="109"/>
      <c r="M89" s="109"/>
      <c r="N89" s="109"/>
      <c r="O89" s="109"/>
      <c r="P89" s="109"/>
      <c r="Q89" s="109"/>
      <c r="R89" s="109"/>
      <c r="S89" s="109"/>
      <c r="T89" s="109"/>
      <c r="U89" s="109"/>
      <c r="V89" s="109"/>
    </row>
    <row r="90" spans="1:22">
      <c r="A90" s="123" t="s">
        <v>675</v>
      </c>
      <c r="B90" s="109"/>
      <c r="C90" s="109"/>
      <c r="D90" s="109"/>
      <c r="E90" s="109"/>
      <c r="F90" s="109"/>
      <c r="G90" s="109"/>
      <c r="H90" s="109"/>
      <c r="I90" s="109"/>
      <c r="J90" s="109"/>
      <c r="K90" s="109"/>
      <c r="L90" s="109"/>
      <c r="M90" s="109"/>
      <c r="N90" s="109"/>
      <c r="O90" s="109"/>
      <c r="P90" s="109"/>
      <c r="Q90" s="109"/>
      <c r="R90" s="109"/>
      <c r="S90" s="109"/>
      <c r="T90" s="109"/>
      <c r="U90" s="109"/>
      <c r="V90" s="109"/>
    </row>
    <row r="91" spans="1:22">
      <c r="A91" s="123" t="s">
        <v>676</v>
      </c>
      <c r="B91" s="109"/>
      <c r="C91" s="109"/>
      <c r="D91" s="109"/>
      <c r="E91" s="109"/>
      <c r="F91" s="109"/>
      <c r="G91" s="109"/>
      <c r="H91" s="109"/>
      <c r="I91" s="109"/>
      <c r="J91" s="109"/>
      <c r="K91" s="109"/>
      <c r="L91" s="109"/>
      <c r="M91" s="109"/>
      <c r="N91" s="109"/>
      <c r="O91" s="109"/>
      <c r="P91" s="109"/>
      <c r="Q91" s="109"/>
      <c r="R91" s="109"/>
      <c r="S91" s="109"/>
      <c r="T91" s="109"/>
      <c r="U91" s="109"/>
      <c r="V91" s="109"/>
    </row>
    <row r="92" spans="1:22">
      <c r="A92" s="123" t="s">
        <v>677</v>
      </c>
      <c r="B92" s="109"/>
      <c r="C92" s="109"/>
      <c r="D92" s="109"/>
      <c r="E92" s="109"/>
      <c r="F92" s="109"/>
      <c r="G92" s="109"/>
      <c r="H92" s="109"/>
      <c r="I92" s="109"/>
      <c r="J92" s="109"/>
      <c r="K92" s="109"/>
      <c r="L92" s="109"/>
      <c r="M92" s="109"/>
      <c r="N92" s="109"/>
      <c r="O92" s="109"/>
      <c r="P92" s="109"/>
      <c r="Q92" s="109"/>
      <c r="R92" s="109"/>
      <c r="S92" s="109"/>
      <c r="T92" s="109"/>
      <c r="U92" s="109"/>
      <c r="V92" s="109"/>
    </row>
    <row r="93" spans="1:22">
      <c r="A93" s="123" t="s">
        <v>678</v>
      </c>
      <c r="B93" s="109"/>
      <c r="C93" s="109"/>
      <c r="D93" s="109"/>
      <c r="E93" s="109"/>
      <c r="F93" s="109"/>
      <c r="G93" s="109"/>
      <c r="H93" s="109"/>
      <c r="I93" s="109"/>
      <c r="J93" s="109"/>
      <c r="K93" s="109"/>
      <c r="L93" s="109"/>
      <c r="M93" s="109"/>
      <c r="N93" s="109"/>
      <c r="O93" s="109"/>
      <c r="P93" s="109"/>
      <c r="Q93" s="109"/>
      <c r="R93" s="109"/>
      <c r="S93" s="109"/>
      <c r="T93" s="109"/>
      <c r="U93" s="109"/>
      <c r="V93" s="109"/>
    </row>
    <row r="94" spans="1:22">
      <c r="A94" s="123" t="s">
        <v>679</v>
      </c>
      <c r="B94" s="109"/>
      <c r="C94" s="109"/>
      <c r="D94" s="109"/>
      <c r="E94" s="109"/>
      <c r="F94" s="109"/>
      <c r="G94" s="109"/>
      <c r="H94" s="109"/>
      <c r="I94" s="109"/>
      <c r="J94" s="109"/>
      <c r="K94" s="109"/>
      <c r="L94" s="109"/>
      <c r="M94" s="109"/>
      <c r="N94" s="109"/>
      <c r="O94" s="109"/>
      <c r="P94" s="109"/>
      <c r="Q94" s="109"/>
      <c r="R94" s="109"/>
      <c r="S94" s="109"/>
      <c r="T94" s="109"/>
      <c r="U94" s="109"/>
      <c r="V94" s="109"/>
    </row>
    <row r="95" spans="1:22">
      <c r="A95" s="123" t="s">
        <v>680</v>
      </c>
      <c r="B95" s="109"/>
      <c r="C95" s="109"/>
      <c r="D95" s="109"/>
      <c r="E95" s="109"/>
      <c r="F95" s="109"/>
      <c r="G95" s="109"/>
      <c r="H95" s="109"/>
      <c r="I95" s="109"/>
      <c r="J95" s="109"/>
      <c r="K95" s="109"/>
      <c r="L95" s="109"/>
      <c r="M95" s="109"/>
      <c r="N95" s="109"/>
      <c r="O95" s="109"/>
      <c r="P95" s="109"/>
      <c r="Q95" s="109"/>
      <c r="R95" s="109"/>
      <c r="S95" s="109"/>
      <c r="T95" s="109"/>
      <c r="U95" s="109"/>
      <c r="V95" s="109"/>
    </row>
    <row r="96" spans="1:22">
      <c r="A96" s="123" t="s">
        <v>681</v>
      </c>
      <c r="B96" s="109"/>
      <c r="C96" s="109"/>
      <c r="D96" s="109"/>
      <c r="E96" s="109"/>
      <c r="F96" s="109"/>
      <c r="G96" s="109"/>
      <c r="H96" s="109"/>
      <c r="I96" s="109"/>
      <c r="J96" s="109"/>
      <c r="K96" s="109"/>
      <c r="L96" s="109"/>
      <c r="M96" s="109"/>
      <c r="N96" s="109"/>
      <c r="O96" s="109"/>
      <c r="P96" s="109"/>
      <c r="Q96" s="109"/>
      <c r="R96" s="109"/>
      <c r="S96" s="109"/>
      <c r="T96" s="109"/>
      <c r="U96" s="109"/>
      <c r="V96" s="109"/>
    </row>
    <row r="97" spans="1:22">
      <c r="A97" s="123" t="s">
        <v>682</v>
      </c>
      <c r="B97" s="109"/>
      <c r="C97" s="109"/>
      <c r="D97" s="109"/>
      <c r="E97" s="109"/>
      <c r="F97" s="109"/>
      <c r="G97" s="109"/>
      <c r="H97" s="109"/>
      <c r="I97" s="109"/>
      <c r="J97" s="109"/>
      <c r="K97" s="109"/>
      <c r="L97" s="109"/>
      <c r="M97" s="109"/>
      <c r="N97" s="109"/>
      <c r="O97" s="109"/>
      <c r="P97" s="109"/>
      <c r="Q97" s="109"/>
      <c r="R97" s="109"/>
      <c r="S97" s="109"/>
      <c r="T97" s="109"/>
      <c r="U97" s="109"/>
      <c r="V97" s="109"/>
    </row>
    <row r="98" spans="1:22">
      <c r="A98" s="123" t="s">
        <v>683</v>
      </c>
      <c r="B98" s="109"/>
      <c r="C98" s="109"/>
      <c r="D98" s="109"/>
      <c r="E98" s="109"/>
      <c r="F98" s="109"/>
      <c r="G98" s="109"/>
      <c r="H98" s="109"/>
      <c r="I98" s="109"/>
      <c r="J98" s="109"/>
      <c r="K98" s="109"/>
      <c r="L98" s="109"/>
      <c r="M98" s="109"/>
      <c r="N98" s="109"/>
      <c r="O98" s="109"/>
      <c r="P98" s="109"/>
      <c r="Q98" s="109"/>
      <c r="R98" s="109"/>
      <c r="S98" s="109"/>
      <c r="T98" s="109"/>
      <c r="U98" s="109"/>
      <c r="V98" s="109"/>
    </row>
    <row r="99" spans="1:22">
      <c r="A99" s="123" t="s">
        <v>684</v>
      </c>
      <c r="B99" s="109"/>
      <c r="C99" s="109"/>
      <c r="D99" s="109"/>
      <c r="E99" s="109"/>
      <c r="F99" s="109"/>
      <c r="G99" s="109"/>
      <c r="H99" s="109"/>
      <c r="I99" s="109"/>
      <c r="J99" s="109"/>
      <c r="K99" s="109"/>
      <c r="L99" s="109"/>
      <c r="M99" s="109"/>
      <c r="N99" s="109"/>
      <c r="O99" s="109"/>
      <c r="P99" s="109"/>
      <c r="Q99" s="109"/>
      <c r="R99" s="109"/>
      <c r="S99" s="109"/>
      <c r="T99" s="109"/>
      <c r="U99" s="109"/>
      <c r="V99" s="109"/>
    </row>
    <row r="100" spans="1:22">
      <c r="A100" s="123" t="s">
        <v>685</v>
      </c>
      <c r="B100" s="109"/>
      <c r="C100" s="109"/>
      <c r="D100" s="109"/>
      <c r="E100" s="109"/>
      <c r="F100" s="109"/>
      <c r="G100" s="109"/>
      <c r="H100" s="109"/>
      <c r="I100" s="109"/>
      <c r="J100" s="109"/>
      <c r="K100" s="109"/>
      <c r="L100" s="109"/>
      <c r="M100" s="109"/>
      <c r="N100" s="109"/>
      <c r="O100" s="109"/>
      <c r="P100" s="109"/>
      <c r="Q100" s="109"/>
      <c r="R100" s="109"/>
      <c r="S100" s="109"/>
      <c r="T100" s="109"/>
      <c r="U100" s="109"/>
      <c r="V100" s="109"/>
    </row>
    <row r="101" spans="1:22">
      <c r="A101" s="123" t="s">
        <v>686</v>
      </c>
      <c r="B101" s="109"/>
      <c r="C101" s="109"/>
      <c r="D101" s="109"/>
      <c r="E101" s="109"/>
      <c r="F101" s="109"/>
      <c r="G101" s="109"/>
      <c r="H101" s="109"/>
      <c r="I101" s="109"/>
      <c r="J101" s="109"/>
      <c r="K101" s="109"/>
      <c r="L101" s="109"/>
      <c r="M101" s="109"/>
      <c r="N101" s="109"/>
      <c r="O101" s="109"/>
      <c r="P101" s="109"/>
      <c r="Q101" s="109"/>
      <c r="R101" s="109"/>
      <c r="S101" s="109"/>
      <c r="T101" s="109"/>
      <c r="U101" s="109"/>
      <c r="V101" s="109"/>
    </row>
    <row r="102" spans="1:22">
      <c r="A102" s="123" t="s">
        <v>687</v>
      </c>
      <c r="B102" s="109"/>
      <c r="C102" s="109"/>
      <c r="D102" s="109"/>
      <c r="E102" s="109"/>
      <c r="F102" s="109"/>
      <c r="G102" s="109"/>
      <c r="H102" s="109"/>
      <c r="I102" s="109"/>
      <c r="J102" s="109"/>
      <c r="K102" s="109"/>
      <c r="L102" s="109"/>
      <c r="M102" s="109"/>
      <c r="N102" s="109"/>
      <c r="O102" s="109"/>
      <c r="P102" s="109"/>
      <c r="Q102" s="109"/>
      <c r="R102" s="109"/>
      <c r="S102" s="109"/>
      <c r="T102" s="109"/>
      <c r="U102" s="109"/>
      <c r="V102" s="109"/>
    </row>
  </sheetData>
  <phoneticPr fontId="56"/>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IC70"/>
  <sheetViews>
    <sheetView workbookViewId="0">
      <selection sqref="A1:T4"/>
    </sheetView>
  </sheetViews>
  <sheetFormatPr defaultRowHeight="13.5"/>
  <cols>
    <col min="1" max="1" width="2" style="12" customWidth="1"/>
    <col min="2" max="20" width="1.875" style="12" customWidth="1"/>
    <col min="21" max="21" width="2.625" style="12" customWidth="1"/>
    <col min="22" max="32" width="1.875" style="12" customWidth="1"/>
    <col min="33" max="35" width="2.375" style="12" customWidth="1"/>
    <col min="36" max="42" width="1.875" style="12" customWidth="1"/>
    <col min="43" max="43" width="0.625" style="12" customWidth="1"/>
    <col min="44" max="48" width="1.875" style="12" customWidth="1"/>
    <col min="49" max="49" width="2" style="12" customWidth="1"/>
    <col min="50" max="67" width="9" style="12" customWidth="1"/>
    <col min="68" max="68" width="9" style="95" customWidth="1"/>
    <col min="69" max="237" width="9" style="12" customWidth="1"/>
  </cols>
  <sheetData>
    <row r="1" spans="1:237">
      <c r="A1" s="618" t="s">
        <v>276</v>
      </c>
      <c r="B1" s="619"/>
      <c r="C1" s="619"/>
      <c r="D1" s="619"/>
      <c r="E1" s="619"/>
      <c r="F1" s="619"/>
      <c r="G1" s="619"/>
      <c r="H1" s="619"/>
      <c r="I1" s="619"/>
      <c r="J1" s="619"/>
      <c r="K1" s="619"/>
      <c r="L1" s="619"/>
      <c r="M1" s="619"/>
      <c r="N1" s="619"/>
      <c r="O1" s="619"/>
      <c r="P1" s="619"/>
      <c r="Q1" s="619"/>
      <c r="R1" s="619"/>
      <c r="S1" s="619"/>
      <c r="T1" s="620"/>
      <c r="U1" s="623" t="s">
        <v>277</v>
      </c>
      <c r="V1" s="624"/>
      <c r="W1" s="624"/>
      <c r="X1" s="624"/>
      <c r="Y1" s="624"/>
      <c r="Z1" s="625"/>
      <c r="AA1" s="631"/>
      <c r="AB1" s="624"/>
      <c r="AC1" s="624"/>
      <c r="AD1" s="624"/>
      <c r="AE1" s="625"/>
      <c r="AF1" s="631" t="s">
        <v>278</v>
      </c>
      <c r="AG1" s="624"/>
      <c r="AH1" s="624"/>
      <c r="AI1" s="625"/>
      <c r="AJ1" s="634"/>
      <c r="AK1" s="635"/>
      <c r="AL1" s="635"/>
      <c r="AM1" s="635"/>
      <c r="AN1" s="635"/>
      <c r="AO1" s="635"/>
      <c r="AP1" s="636"/>
      <c r="AQ1" s="640"/>
      <c r="AR1" s="642" t="s">
        <v>279</v>
      </c>
      <c r="AS1" s="643"/>
      <c r="AT1" s="643"/>
      <c r="AU1" s="643"/>
      <c r="AV1" s="643"/>
      <c r="AW1" s="644"/>
    </row>
    <row r="2" spans="1:237">
      <c r="A2" s="619"/>
      <c r="B2" s="619"/>
      <c r="C2" s="619"/>
      <c r="D2" s="619"/>
      <c r="E2" s="619"/>
      <c r="F2" s="619"/>
      <c r="G2" s="619"/>
      <c r="H2" s="619"/>
      <c r="I2" s="619"/>
      <c r="J2" s="619"/>
      <c r="K2" s="619"/>
      <c r="L2" s="619"/>
      <c r="M2" s="619"/>
      <c r="N2" s="619"/>
      <c r="O2" s="619"/>
      <c r="P2" s="619"/>
      <c r="Q2" s="619"/>
      <c r="R2" s="619"/>
      <c r="S2" s="619"/>
      <c r="T2" s="620"/>
      <c r="U2" s="626"/>
      <c r="V2" s="627"/>
      <c r="W2" s="627"/>
      <c r="X2" s="627"/>
      <c r="Y2" s="627"/>
      <c r="Z2" s="628"/>
      <c r="AA2" s="632"/>
      <c r="AB2" s="627"/>
      <c r="AC2" s="627"/>
      <c r="AD2" s="627"/>
      <c r="AE2" s="628"/>
      <c r="AF2" s="632"/>
      <c r="AG2" s="627"/>
      <c r="AH2" s="627"/>
      <c r="AI2" s="628"/>
      <c r="AJ2" s="637"/>
      <c r="AK2" s="638"/>
      <c r="AL2" s="638"/>
      <c r="AM2" s="638"/>
      <c r="AN2" s="638"/>
      <c r="AO2" s="638"/>
      <c r="AP2" s="639"/>
      <c r="AQ2" s="640"/>
      <c r="AR2" s="645"/>
      <c r="AS2" s="646"/>
      <c r="AT2" s="646"/>
      <c r="AU2" s="646"/>
      <c r="AV2" s="646"/>
      <c r="AW2" s="647"/>
    </row>
    <row r="3" spans="1:237">
      <c r="A3" s="619"/>
      <c r="B3" s="619"/>
      <c r="C3" s="619"/>
      <c r="D3" s="619"/>
      <c r="E3" s="619"/>
      <c r="F3" s="619"/>
      <c r="G3" s="619"/>
      <c r="H3" s="619"/>
      <c r="I3" s="619"/>
      <c r="J3" s="619"/>
      <c r="K3" s="619"/>
      <c r="L3" s="619"/>
      <c r="M3" s="619"/>
      <c r="N3" s="619"/>
      <c r="O3" s="619"/>
      <c r="P3" s="619"/>
      <c r="Q3" s="619"/>
      <c r="R3" s="619"/>
      <c r="S3" s="619"/>
      <c r="T3" s="620"/>
      <c r="U3" s="626"/>
      <c r="V3" s="627"/>
      <c r="W3" s="627"/>
      <c r="X3" s="627"/>
      <c r="Y3" s="627"/>
      <c r="Z3" s="628"/>
      <c r="AA3" s="632"/>
      <c r="AB3" s="627"/>
      <c r="AC3" s="627"/>
      <c r="AD3" s="627"/>
      <c r="AE3" s="628"/>
      <c r="AF3" s="632"/>
      <c r="AG3" s="627"/>
      <c r="AH3" s="627"/>
      <c r="AI3" s="628"/>
      <c r="AJ3" s="651" t="s">
        <v>280</v>
      </c>
      <c r="AK3" s="652"/>
      <c r="AL3" s="652"/>
      <c r="AM3" s="652"/>
      <c r="AN3" s="652"/>
      <c r="AO3" s="652"/>
      <c r="AP3" s="653"/>
      <c r="AQ3" s="640"/>
      <c r="AR3" s="626"/>
      <c r="AS3" s="627"/>
      <c r="AT3" s="627"/>
      <c r="AU3" s="627"/>
      <c r="AV3" s="627"/>
      <c r="AW3" s="648"/>
    </row>
    <row r="4" spans="1:237" ht="13.5" customHeight="1" thickBot="1">
      <c r="A4" s="621"/>
      <c r="B4" s="621"/>
      <c r="C4" s="621"/>
      <c r="D4" s="621"/>
      <c r="E4" s="621"/>
      <c r="F4" s="621"/>
      <c r="G4" s="621"/>
      <c r="H4" s="621"/>
      <c r="I4" s="621"/>
      <c r="J4" s="621"/>
      <c r="K4" s="621"/>
      <c r="L4" s="621"/>
      <c r="M4" s="621"/>
      <c r="N4" s="621"/>
      <c r="O4" s="621"/>
      <c r="P4" s="621"/>
      <c r="Q4" s="621"/>
      <c r="R4" s="621"/>
      <c r="S4" s="621"/>
      <c r="T4" s="622"/>
      <c r="U4" s="629"/>
      <c r="V4" s="629"/>
      <c r="W4" s="629"/>
      <c r="X4" s="629"/>
      <c r="Y4" s="629"/>
      <c r="Z4" s="630"/>
      <c r="AA4" s="633"/>
      <c r="AB4" s="629"/>
      <c r="AC4" s="629"/>
      <c r="AD4" s="629"/>
      <c r="AE4" s="630"/>
      <c r="AF4" s="633"/>
      <c r="AG4" s="629"/>
      <c r="AH4" s="629"/>
      <c r="AI4" s="630"/>
      <c r="AJ4" s="654"/>
      <c r="AK4" s="655"/>
      <c r="AL4" s="655"/>
      <c r="AM4" s="655"/>
      <c r="AN4" s="655"/>
      <c r="AO4" s="655"/>
      <c r="AP4" s="656"/>
      <c r="AQ4" s="641"/>
      <c r="AR4" s="649"/>
      <c r="AS4" s="629"/>
      <c r="AT4" s="629"/>
      <c r="AU4" s="629"/>
      <c r="AV4" s="629"/>
      <c r="AW4" s="650"/>
    </row>
    <row r="5" spans="1:237">
      <c r="A5" s="626"/>
      <c r="B5" s="627"/>
      <c r="C5" s="627"/>
      <c r="D5" s="627"/>
      <c r="E5" s="627"/>
      <c r="F5" s="627"/>
      <c r="G5" s="627"/>
      <c r="H5" s="627"/>
      <c r="I5" s="627"/>
      <c r="J5" s="627"/>
      <c r="K5" s="627"/>
      <c r="L5" s="627"/>
      <c r="M5" s="627"/>
      <c r="N5" s="627"/>
      <c r="O5" s="627"/>
      <c r="P5" s="627"/>
      <c r="Q5" s="627"/>
      <c r="R5" s="627"/>
      <c r="S5" s="627"/>
      <c r="T5" s="627"/>
      <c r="U5" s="646"/>
      <c r="V5" s="646"/>
      <c r="W5" s="646"/>
      <c r="X5" s="646"/>
      <c r="Y5" s="646"/>
      <c r="Z5" s="646"/>
      <c r="AA5" s="646"/>
      <c r="AB5" s="646"/>
      <c r="AC5" s="646"/>
      <c r="AD5" s="646"/>
      <c r="AE5" s="646"/>
      <c r="AF5" s="646"/>
      <c r="AG5" s="646"/>
      <c r="AH5" s="646"/>
      <c r="AI5" s="646"/>
      <c r="AJ5" s="646"/>
      <c r="AK5" s="646"/>
      <c r="AL5" s="646"/>
      <c r="AM5" s="646"/>
      <c r="AN5" s="646"/>
      <c r="AO5" s="646"/>
      <c r="AP5" s="646"/>
      <c r="AQ5" s="646"/>
      <c r="AR5" s="646"/>
      <c r="AS5" s="646"/>
      <c r="AT5" s="646"/>
      <c r="AU5" s="646"/>
      <c r="AV5" s="646"/>
      <c r="AW5" s="647"/>
    </row>
    <row r="6" spans="1:237">
      <c r="A6" s="657" t="s">
        <v>281</v>
      </c>
      <c r="B6" s="658"/>
      <c r="C6" s="658"/>
      <c r="D6" s="658"/>
      <c r="E6" s="658"/>
      <c r="F6" s="658"/>
      <c r="G6" s="658"/>
      <c r="H6" s="658"/>
      <c r="I6" s="658"/>
      <c r="J6" s="658"/>
      <c r="K6" s="658"/>
      <c r="L6" s="658"/>
      <c r="M6" s="658"/>
      <c r="N6" s="658"/>
      <c r="O6" s="658"/>
      <c r="P6" s="658"/>
      <c r="Q6" s="658"/>
      <c r="R6" s="658"/>
      <c r="S6" s="658"/>
      <c r="T6" s="658"/>
      <c r="U6" s="658"/>
      <c r="V6" s="658"/>
      <c r="W6" s="658"/>
      <c r="X6" s="658"/>
      <c r="Y6" s="658"/>
      <c r="Z6" s="658"/>
      <c r="AA6" s="658"/>
      <c r="AB6" s="658"/>
      <c r="AC6" s="658"/>
      <c r="AD6" s="658"/>
      <c r="AE6" s="658"/>
      <c r="AF6" s="658"/>
      <c r="AG6" s="658"/>
      <c r="AH6" s="658"/>
      <c r="AI6" s="658"/>
      <c r="AJ6" s="658"/>
      <c r="AK6" s="658"/>
      <c r="AL6" s="658"/>
      <c r="AM6" s="658"/>
      <c r="AN6" s="658"/>
      <c r="AO6" s="658"/>
      <c r="AP6" s="658"/>
      <c r="AQ6" s="658"/>
      <c r="AR6" s="658"/>
      <c r="AS6" s="658"/>
      <c r="AT6" s="658"/>
      <c r="AU6" s="658"/>
      <c r="AV6" s="658"/>
      <c r="AW6" s="659"/>
    </row>
    <row r="7" spans="1:237">
      <c r="A7" s="657"/>
      <c r="B7" s="658"/>
      <c r="C7" s="658"/>
      <c r="D7" s="658"/>
      <c r="E7" s="658"/>
      <c r="F7" s="658"/>
      <c r="G7" s="658"/>
      <c r="H7" s="658"/>
      <c r="I7" s="658"/>
      <c r="J7" s="658"/>
      <c r="K7" s="658"/>
      <c r="L7" s="658"/>
      <c r="M7" s="658"/>
      <c r="N7" s="658"/>
      <c r="O7" s="658"/>
      <c r="P7" s="658"/>
      <c r="Q7" s="658"/>
      <c r="R7" s="658"/>
      <c r="S7" s="658"/>
      <c r="T7" s="658"/>
      <c r="U7" s="658"/>
      <c r="V7" s="658"/>
      <c r="W7" s="658"/>
      <c r="X7" s="658"/>
      <c r="Y7" s="658"/>
      <c r="Z7" s="658"/>
      <c r="AA7" s="658"/>
      <c r="AB7" s="658"/>
      <c r="AC7" s="658"/>
      <c r="AD7" s="658"/>
      <c r="AE7" s="658"/>
      <c r="AF7" s="658"/>
      <c r="AG7" s="658"/>
      <c r="AH7" s="658"/>
      <c r="AI7" s="658"/>
      <c r="AJ7" s="658"/>
      <c r="AK7" s="658"/>
      <c r="AL7" s="658"/>
      <c r="AM7" s="658"/>
      <c r="AN7" s="658"/>
      <c r="AO7" s="658"/>
      <c r="AP7" s="658"/>
      <c r="AQ7" s="658"/>
      <c r="AR7" s="658"/>
      <c r="AS7" s="658"/>
      <c r="AT7" s="658"/>
      <c r="AU7" s="658"/>
      <c r="AV7" s="658"/>
      <c r="AW7" s="659"/>
    </row>
    <row r="8" spans="1:237" ht="16.5" customHeight="1">
      <c r="A8" s="10"/>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660" t="s">
        <v>39</v>
      </c>
      <c r="AI8" s="660"/>
      <c r="AJ8" s="661" t="str">
        <f>'01.入会申込書'!AP25</f>
        <v/>
      </c>
      <c r="AK8" s="661"/>
      <c r="AL8" s="660" t="s">
        <v>282</v>
      </c>
      <c r="AM8" s="660"/>
      <c r="AN8" s="661" t="str">
        <f>'01.入会申込書'!AT25</f>
        <v/>
      </c>
      <c r="AO8" s="661"/>
      <c r="AP8" s="660" t="s">
        <v>283</v>
      </c>
      <c r="AQ8" s="660"/>
      <c r="AR8" s="661" t="str">
        <f>'01.入会申込書'!AX25</f>
        <v/>
      </c>
      <c r="AS8" s="661"/>
      <c r="AT8" s="660" t="s">
        <v>284</v>
      </c>
      <c r="AU8" s="660"/>
      <c r="AV8" s="9"/>
      <c r="AW8" s="8"/>
    </row>
    <row r="9" spans="1:237">
      <c r="A9" s="78"/>
      <c r="B9" s="79"/>
      <c r="C9" s="79"/>
      <c r="D9" s="79"/>
      <c r="E9" s="79"/>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660"/>
      <c r="AI9" s="660"/>
      <c r="AJ9" s="661"/>
      <c r="AK9" s="661"/>
      <c r="AL9" s="660"/>
      <c r="AM9" s="660"/>
      <c r="AN9" s="661"/>
      <c r="AO9" s="661"/>
      <c r="AP9" s="660"/>
      <c r="AQ9" s="660"/>
      <c r="AR9" s="661"/>
      <c r="AS9" s="661"/>
      <c r="AT9" s="660"/>
      <c r="AU9" s="660"/>
      <c r="AV9" s="79"/>
      <c r="AW9" s="80"/>
    </row>
    <row r="10" spans="1:237">
      <c r="A10" s="663" t="s">
        <v>285</v>
      </c>
      <c r="B10" s="664"/>
      <c r="C10" s="664"/>
      <c r="D10" s="664"/>
      <c r="E10" s="664"/>
      <c r="F10" s="664"/>
      <c r="G10" s="664"/>
      <c r="H10" s="664"/>
      <c r="I10" s="664"/>
      <c r="J10" s="664"/>
      <c r="K10" s="664"/>
      <c r="L10" s="664"/>
      <c r="M10" s="664"/>
      <c r="N10" s="664"/>
      <c r="O10" s="664"/>
      <c r="P10" s="664"/>
      <c r="Q10" s="664"/>
      <c r="R10" s="664"/>
      <c r="S10" s="664"/>
      <c r="T10" s="664"/>
      <c r="U10" s="664"/>
      <c r="V10" s="664"/>
      <c r="W10" s="664"/>
      <c r="X10" s="664"/>
      <c r="Y10" s="664"/>
      <c r="Z10" s="664"/>
      <c r="AA10" s="664"/>
      <c r="AB10" s="664"/>
      <c r="AC10" s="664"/>
      <c r="AD10" s="664"/>
      <c r="AE10" s="664"/>
      <c r="AF10" s="664"/>
      <c r="AG10" s="664"/>
      <c r="AH10" s="664"/>
      <c r="AI10" s="664"/>
      <c r="AJ10" s="664"/>
      <c r="AK10" s="664"/>
      <c r="AL10" s="664"/>
      <c r="AM10" s="664"/>
      <c r="AN10" s="664"/>
      <c r="AO10" s="664"/>
      <c r="AP10" s="664"/>
      <c r="AQ10" s="664"/>
      <c r="AR10" s="664"/>
      <c r="AS10" s="664"/>
      <c r="AT10" s="664"/>
      <c r="AU10" s="664"/>
      <c r="AV10" s="664"/>
      <c r="AW10" s="665"/>
    </row>
    <row r="11" spans="1:237">
      <c r="A11" s="666"/>
      <c r="B11" s="664"/>
      <c r="C11" s="664"/>
      <c r="D11" s="664"/>
      <c r="E11" s="664"/>
      <c r="F11" s="664"/>
      <c r="G11" s="664"/>
      <c r="H11" s="664"/>
      <c r="I11" s="664"/>
      <c r="J11" s="664"/>
      <c r="K11" s="664"/>
      <c r="L11" s="664"/>
      <c r="M11" s="664"/>
      <c r="N11" s="664"/>
      <c r="O11" s="664"/>
      <c r="P11" s="664"/>
      <c r="Q11" s="664"/>
      <c r="R11" s="664"/>
      <c r="S11" s="664"/>
      <c r="T11" s="664"/>
      <c r="U11" s="664"/>
      <c r="V11" s="664"/>
      <c r="W11" s="664"/>
      <c r="X11" s="664"/>
      <c r="Y11" s="664"/>
      <c r="Z11" s="664"/>
      <c r="AA11" s="664"/>
      <c r="AB11" s="664"/>
      <c r="AC11" s="664"/>
      <c r="AD11" s="664"/>
      <c r="AE11" s="664"/>
      <c r="AF11" s="664"/>
      <c r="AG11" s="664"/>
      <c r="AH11" s="664"/>
      <c r="AI11" s="664"/>
      <c r="AJ11" s="664"/>
      <c r="AK11" s="664"/>
      <c r="AL11" s="664"/>
      <c r="AM11" s="664"/>
      <c r="AN11" s="664"/>
      <c r="AO11" s="664"/>
      <c r="AP11" s="664"/>
      <c r="AQ11" s="664"/>
      <c r="AR11" s="664"/>
      <c r="AS11" s="664"/>
      <c r="AT11" s="664"/>
      <c r="AU11" s="664"/>
      <c r="AV11" s="664"/>
      <c r="AW11" s="665"/>
    </row>
    <row r="12" spans="1:237">
      <c r="A12" s="626"/>
      <c r="B12" s="627"/>
      <c r="C12" s="627"/>
      <c r="D12" s="627"/>
      <c r="E12" s="627"/>
      <c r="F12" s="627"/>
      <c r="G12" s="627"/>
      <c r="H12" s="627"/>
      <c r="I12" s="627"/>
      <c r="J12" s="627"/>
      <c r="K12" s="627"/>
      <c r="L12" s="627"/>
      <c r="M12" s="627"/>
      <c r="N12" s="627"/>
      <c r="O12" s="627"/>
      <c r="P12" s="627"/>
      <c r="Q12" s="627"/>
      <c r="R12" s="627"/>
      <c r="S12" s="627"/>
      <c r="T12" s="627"/>
      <c r="U12" s="627"/>
      <c r="V12" s="627"/>
      <c r="W12" s="627"/>
      <c r="X12" s="627"/>
      <c r="Y12" s="627"/>
      <c r="Z12" s="627"/>
      <c r="AA12" s="627"/>
      <c r="AB12" s="627"/>
      <c r="AC12" s="627"/>
      <c r="AD12" s="627"/>
      <c r="AE12" s="627"/>
      <c r="AF12" s="627"/>
      <c r="AG12" s="627"/>
      <c r="AH12" s="627"/>
      <c r="AI12" s="627"/>
      <c r="AJ12" s="627"/>
      <c r="AK12" s="627"/>
      <c r="AL12" s="627"/>
      <c r="AM12" s="627"/>
      <c r="AN12" s="627"/>
      <c r="AO12" s="627"/>
      <c r="AP12" s="627"/>
      <c r="AQ12" s="627"/>
      <c r="AR12" s="627"/>
      <c r="AS12" s="627"/>
      <c r="AT12" s="627"/>
      <c r="AU12" s="627"/>
      <c r="AV12" s="627"/>
      <c r="AW12" s="648"/>
    </row>
    <row r="13" spans="1:237">
      <c r="A13" s="626"/>
      <c r="B13" s="627"/>
      <c r="C13" s="627"/>
      <c r="D13" s="92"/>
      <c r="E13" s="92"/>
      <c r="F13" s="92"/>
      <c r="G13" s="92"/>
      <c r="H13" s="92"/>
      <c r="I13" s="669" t="s">
        <v>286</v>
      </c>
      <c r="J13" s="669"/>
      <c r="K13" s="669"/>
      <c r="L13" s="669"/>
      <c r="M13" s="669"/>
      <c r="N13" s="669"/>
      <c r="O13" s="670" t="str">
        <f>'01.入会申込書'!M27</f>
        <v/>
      </c>
      <c r="P13" s="670"/>
      <c r="Q13" s="670"/>
      <c r="R13" s="670"/>
      <c r="S13" s="670"/>
      <c r="T13" s="670"/>
      <c r="U13" s="670"/>
      <c r="V13" s="670"/>
      <c r="W13" s="670"/>
      <c r="X13" s="670"/>
      <c r="Y13" s="670"/>
      <c r="Z13" s="670"/>
      <c r="AA13" s="669" t="s">
        <v>287</v>
      </c>
      <c r="AB13" s="671" t="str">
        <f>'01.入会申込書'!AI27</f>
        <v/>
      </c>
      <c r="AC13" s="672"/>
      <c r="AD13" s="672"/>
      <c r="AE13" s="672"/>
      <c r="AF13" s="669" t="s">
        <v>288</v>
      </c>
      <c r="AG13" s="669" t="s">
        <v>289</v>
      </c>
      <c r="AH13" s="669"/>
      <c r="AI13" s="671" t="str">
        <f>'01.入会申込書'!AP27</f>
        <v/>
      </c>
      <c r="AJ13" s="672"/>
      <c r="AK13" s="672"/>
      <c r="AL13" s="672"/>
      <c r="AM13" s="672"/>
      <c r="AN13" s="672"/>
      <c r="AO13" s="669" t="s">
        <v>290</v>
      </c>
      <c r="AP13" s="669"/>
      <c r="AQ13" s="669"/>
      <c r="AR13" s="669"/>
      <c r="AS13" s="669"/>
      <c r="AT13" s="669"/>
      <c r="AU13" s="673"/>
      <c r="AV13" s="674"/>
      <c r="AW13" s="675"/>
      <c r="AX13" s="39"/>
      <c r="AY13" s="39"/>
      <c r="AZ13" s="39"/>
      <c r="BA13" s="39"/>
      <c r="BB13" s="39"/>
      <c r="BC13" s="39"/>
      <c r="BD13" s="39"/>
      <c r="BE13" s="39"/>
      <c r="BF13" s="39"/>
      <c r="BG13" s="39"/>
      <c r="BH13" s="39"/>
      <c r="BI13" s="39"/>
      <c r="BJ13" s="39"/>
      <c r="BK13" s="39"/>
      <c r="BL13" s="39"/>
      <c r="BM13" s="39"/>
      <c r="BN13" s="39"/>
      <c r="BO13" s="39"/>
      <c r="BP13" s="94"/>
      <c r="BQ13" s="39"/>
      <c r="BR13" s="39"/>
      <c r="BS13" s="39"/>
      <c r="BT13" s="39"/>
      <c r="BU13" s="39"/>
      <c r="BV13" s="39"/>
      <c r="BW13" s="39"/>
      <c r="BX13" s="39"/>
      <c r="BY13" s="39"/>
      <c r="BZ13" s="39"/>
      <c r="CA13" s="39"/>
      <c r="CB13" s="39"/>
      <c r="CC13" s="39"/>
      <c r="CD13" s="39"/>
      <c r="CE13" s="39"/>
      <c r="CF13" s="39"/>
      <c r="CG13" s="39"/>
      <c r="CH13" s="39"/>
      <c r="CI13" s="39"/>
      <c r="CJ13" s="39"/>
      <c r="CK13" s="39"/>
      <c r="CL13" s="39"/>
      <c r="CM13" s="39"/>
      <c r="CN13" s="39"/>
      <c r="CO13" s="39"/>
      <c r="CP13" s="39"/>
      <c r="CQ13" s="39"/>
      <c r="CR13" s="39"/>
      <c r="CS13" s="39"/>
      <c r="CT13" s="39"/>
      <c r="CU13" s="39"/>
      <c r="CV13" s="39"/>
      <c r="CW13" s="39"/>
      <c r="CX13" s="39"/>
      <c r="CY13" s="39"/>
      <c r="CZ13" s="39"/>
      <c r="DA13" s="39"/>
      <c r="DB13" s="39"/>
      <c r="DC13" s="39"/>
      <c r="DD13" s="39"/>
      <c r="DE13" s="39"/>
      <c r="DF13" s="39"/>
      <c r="DG13" s="39"/>
      <c r="DH13" s="39"/>
      <c r="DI13" s="39"/>
      <c r="DJ13" s="39"/>
      <c r="DK13" s="39"/>
      <c r="DL13" s="39"/>
      <c r="DM13" s="39"/>
      <c r="DN13" s="39"/>
      <c r="DO13" s="39"/>
      <c r="DP13" s="39"/>
      <c r="DQ13" s="39"/>
      <c r="DR13" s="39"/>
      <c r="DS13" s="39"/>
      <c r="DT13" s="39"/>
      <c r="DU13" s="39"/>
      <c r="DV13" s="39"/>
      <c r="DW13" s="39"/>
      <c r="DX13" s="39"/>
      <c r="DY13" s="39"/>
      <c r="DZ13" s="39"/>
      <c r="EA13" s="39"/>
      <c r="EB13" s="39"/>
      <c r="EC13" s="39"/>
      <c r="ED13" s="39"/>
      <c r="EE13" s="39"/>
      <c r="EF13" s="39"/>
      <c r="EG13" s="39"/>
      <c r="EH13" s="39"/>
      <c r="EI13" s="39"/>
      <c r="EJ13" s="39"/>
      <c r="EK13" s="39"/>
      <c r="EL13" s="39"/>
      <c r="EM13" s="39"/>
      <c r="EN13" s="39"/>
      <c r="EO13" s="39"/>
      <c r="EP13" s="39"/>
      <c r="EQ13" s="39"/>
      <c r="ER13" s="39"/>
      <c r="ES13" s="39"/>
      <c r="ET13" s="39"/>
      <c r="EU13" s="39"/>
      <c r="EV13" s="39"/>
      <c r="EW13" s="39"/>
      <c r="EX13" s="39"/>
      <c r="EY13" s="39"/>
      <c r="EZ13" s="39"/>
      <c r="FA13" s="39"/>
      <c r="FB13" s="39"/>
      <c r="FC13" s="39"/>
      <c r="FD13" s="39"/>
      <c r="FE13" s="39"/>
      <c r="FF13" s="39"/>
      <c r="FG13" s="39"/>
      <c r="FH13" s="39"/>
      <c r="FI13" s="39"/>
      <c r="FJ13" s="39"/>
      <c r="FK13" s="39"/>
      <c r="FL13" s="39"/>
      <c r="FM13" s="39"/>
      <c r="FN13" s="39"/>
      <c r="FO13" s="39"/>
      <c r="FP13" s="39"/>
      <c r="FQ13" s="39"/>
      <c r="FR13" s="39"/>
      <c r="FS13" s="39"/>
      <c r="FT13" s="39"/>
      <c r="FU13" s="39"/>
      <c r="FV13" s="39"/>
      <c r="FW13" s="39"/>
      <c r="FX13" s="39"/>
      <c r="FY13" s="39"/>
      <c r="FZ13" s="39"/>
      <c r="GA13" s="39"/>
      <c r="GB13" s="39"/>
      <c r="GC13" s="39"/>
      <c r="GD13" s="39"/>
      <c r="GE13" s="39"/>
      <c r="GF13" s="39"/>
      <c r="GG13" s="39"/>
      <c r="GH13" s="39"/>
      <c r="GI13" s="39"/>
      <c r="GJ13" s="39"/>
      <c r="GK13" s="39"/>
      <c r="GL13" s="39"/>
      <c r="GM13" s="39"/>
      <c r="GN13" s="39"/>
      <c r="GO13" s="39"/>
      <c r="GP13" s="39"/>
      <c r="GQ13" s="39"/>
      <c r="GR13" s="39"/>
      <c r="GS13" s="39"/>
      <c r="GT13" s="39"/>
      <c r="GU13" s="39"/>
      <c r="GV13" s="39"/>
      <c r="GW13" s="39"/>
      <c r="GX13" s="39"/>
      <c r="GY13" s="39"/>
      <c r="GZ13" s="39"/>
      <c r="HA13" s="39"/>
      <c r="HB13" s="39"/>
      <c r="HC13" s="39"/>
      <c r="HD13" s="39"/>
      <c r="HE13" s="39"/>
      <c r="HF13" s="39"/>
      <c r="HG13" s="39"/>
      <c r="HH13" s="39"/>
      <c r="HI13" s="39"/>
      <c r="HJ13" s="39"/>
      <c r="HK13" s="39"/>
      <c r="HL13" s="39"/>
      <c r="HM13" s="39"/>
      <c r="HN13" s="39"/>
      <c r="HO13" s="39"/>
      <c r="HP13" s="39"/>
      <c r="HQ13" s="39"/>
      <c r="HR13" s="39"/>
      <c r="HS13" s="39"/>
      <c r="HT13" s="39"/>
      <c r="HU13" s="39"/>
      <c r="HV13" s="39"/>
      <c r="HW13" s="39"/>
      <c r="HX13" s="39"/>
      <c r="HY13" s="39"/>
      <c r="HZ13" s="39"/>
      <c r="IA13" s="39"/>
      <c r="IB13" s="39"/>
      <c r="IC13" s="39"/>
    </row>
    <row r="14" spans="1:237">
      <c r="A14" s="626"/>
      <c r="B14" s="627"/>
      <c r="C14" s="627"/>
      <c r="D14" s="92"/>
      <c r="E14" s="92"/>
      <c r="F14" s="92"/>
      <c r="G14" s="92"/>
      <c r="H14" s="92"/>
      <c r="I14" s="669"/>
      <c r="J14" s="669"/>
      <c r="K14" s="669"/>
      <c r="L14" s="669"/>
      <c r="M14" s="669"/>
      <c r="N14" s="669"/>
      <c r="O14" s="670"/>
      <c r="P14" s="670"/>
      <c r="Q14" s="670"/>
      <c r="R14" s="670"/>
      <c r="S14" s="670"/>
      <c r="T14" s="670"/>
      <c r="U14" s="670"/>
      <c r="V14" s="670"/>
      <c r="W14" s="670"/>
      <c r="X14" s="670"/>
      <c r="Y14" s="670"/>
      <c r="Z14" s="670"/>
      <c r="AA14" s="669"/>
      <c r="AB14" s="672"/>
      <c r="AC14" s="672"/>
      <c r="AD14" s="672"/>
      <c r="AE14" s="672"/>
      <c r="AF14" s="669"/>
      <c r="AG14" s="669"/>
      <c r="AH14" s="669"/>
      <c r="AI14" s="672"/>
      <c r="AJ14" s="672"/>
      <c r="AK14" s="672"/>
      <c r="AL14" s="672"/>
      <c r="AM14" s="672"/>
      <c r="AN14" s="672"/>
      <c r="AO14" s="669"/>
      <c r="AP14" s="669"/>
      <c r="AQ14" s="669"/>
      <c r="AR14" s="669"/>
      <c r="AS14" s="669"/>
      <c r="AT14" s="669"/>
      <c r="AU14" s="674"/>
      <c r="AV14" s="674"/>
      <c r="AW14" s="675"/>
      <c r="AX14" s="39"/>
      <c r="AY14" s="39"/>
      <c r="AZ14" s="39"/>
      <c r="BA14" s="39"/>
      <c r="BB14" s="39"/>
      <c r="BC14" s="39"/>
      <c r="BD14" s="39"/>
      <c r="BE14" s="39"/>
      <c r="BF14" s="39"/>
      <c r="BG14" s="39"/>
      <c r="BH14" s="39"/>
      <c r="BI14" s="39"/>
      <c r="BJ14" s="39"/>
      <c r="BK14" s="39"/>
      <c r="BL14" s="39"/>
      <c r="BM14" s="39"/>
      <c r="BN14" s="39"/>
      <c r="BO14" s="39"/>
      <c r="BP14" s="94"/>
      <c r="BQ14" s="39"/>
      <c r="BR14" s="39"/>
      <c r="BS14" s="39"/>
      <c r="BT14" s="39"/>
      <c r="BU14" s="39"/>
      <c r="BV14" s="39"/>
      <c r="BW14" s="39"/>
      <c r="BX14" s="39"/>
      <c r="BY14" s="39"/>
      <c r="BZ14" s="39"/>
      <c r="CA14" s="39"/>
      <c r="CB14" s="39"/>
      <c r="CC14" s="39"/>
      <c r="CD14" s="39"/>
      <c r="CE14" s="39"/>
      <c r="CF14" s="39"/>
      <c r="CG14" s="39"/>
      <c r="CH14" s="39"/>
      <c r="CI14" s="39"/>
      <c r="CJ14" s="39"/>
      <c r="CK14" s="39"/>
      <c r="CL14" s="39"/>
      <c r="CM14" s="39"/>
      <c r="CN14" s="39"/>
      <c r="CO14" s="39"/>
      <c r="CP14" s="39"/>
      <c r="CQ14" s="39"/>
      <c r="CR14" s="39"/>
      <c r="CS14" s="39"/>
      <c r="CT14" s="39"/>
      <c r="CU14" s="39"/>
      <c r="CV14" s="39"/>
      <c r="CW14" s="39"/>
      <c r="CX14" s="39"/>
      <c r="CY14" s="39"/>
      <c r="CZ14" s="39"/>
      <c r="DA14" s="39"/>
      <c r="DB14" s="39"/>
      <c r="DC14" s="39"/>
      <c r="DD14" s="39"/>
      <c r="DE14" s="39"/>
      <c r="DF14" s="39"/>
      <c r="DG14" s="39"/>
      <c r="DH14" s="39"/>
      <c r="DI14" s="39"/>
      <c r="DJ14" s="39"/>
      <c r="DK14" s="39"/>
      <c r="DL14" s="39"/>
      <c r="DM14" s="39"/>
      <c r="DN14" s="39"/>
      <c r="DO14" s="39"/>
      <c r="DP14" s="39"/>
      <c r="DQ14" s="39"/>
      <c r="DR14" s="39"/>
      <c r="DS14" s="39"/>
      <c r="DT14" s="39"/>
      <c r="DU14" s="39"/>
      <c r="DV14" s="39"/>
      <c r="DW14" s="39"/>
      <c r="DX14" s="39"/>
      <c r="DY14" s="39"/>
      <c r="DZ14" s="39"/>
      <c r="EA14" s="39"/>
      <c r="EB14" s="39"/>
      <c r="EC14" s="39"/>
      <c r="ED14" s="39"/>
      <c r="EE14" s="39"/>
      <c r="EF14" s="39"/>
      <c r="EG14" s="39"/>
      <c r="EH14" s="39"/>
      <c r="EI14" s="39"/>
      <c r="EJ14" s="39"/>
      <c r="EK14" s="39"/>
      <c r="EL14" s="39"/>
      <c r="EM14" s="39"/>
      <c r="EN14" s="39"/>
      <c r="EO14" s="39"/>
      <c r="EP14" s="39"/>
      <c r="EQ14" s="39"/>
      <c r="ER14" s="39"/>
      <c r="ES14" s="39"/>
      <c r="ET14" s="39"/>
      <c r="EU14" s="39"/>
      <c r="EV14" s="39"/>
      <c r="EW14" s="39"/>
      <c r="EX14" s="39"/>
      <c r="EY14" s="39"/>
      <c r="EZ14" s="39"/>
      <c r="FA14" s="39"/>
      <c r="FB14" s="39"/>
      <c r="FC14" s="39"/>
      <c r="FD14" s="39"/>
      <c r="FE14" s="39"/>
      <c r="FF14" s="39"/>
      <c r="FG14" s="39"/>
      <c r="FH14" s="39"/>
      <c r="FI14" s="39"/>
      <c r="FJ14" s="39"/>
      <c r="FK14" s="39"/>
      <c r="FL14" s="39"/>
      <c r="FM14" s="39"/>
      <c r="FN14" s="39"/>
      <c r="FO14" s="39"/>
      <c r="FP14" s="39"/>
      <c r="FQ14" s="39"/>
      <c r="FR14" s="39"/>
      <c r="FS14" s="39"/>
      <c r="FT14" s="39"/>
      <c r="FU14" s="39"/>
      <c r="FV14" s="39"/>
      <c r="FW14" s="39"/>
      <c r="FX14" s="39"/>
      <c r="FY14" s="39"/>
      <c r="FZ14" s="39"/>
      <c r="GA14" s="39"/>
      <c r="GB14" s="39"/>
      <c r="GC14" s="39"/>
      <c r="GD14" s="39"/>
      <c r="GE14" s="39"/>
      <c r="GF14" s="39"/>
      <c r="GG14" s="39"/>
      <c r="GH14" s="39"/>
      <c r="GI14" s="39"/>
      <c r="GJ14" s="39"/>
      <c r="GK14" s="39"/>
      <c r="GL14" s="39"/>
      <c r="GM14" s="39"/>
      <c r="GN14" s="39"/>
      <c r="GO14" s="39"/>
      <c r="GP14" s="39"/>
      <c r="GQ14" s="39"/>
      <c r="GR14" s="39"/>
      <c r="GS14" s="39"/>
      <c r="GT14" s="39"/>
      <c r="GU14" s="39"/>
      <c r="GV14" s="39"/>
      <c r="GW14" s="39"/>
      <c r="GX14" s="39"/>
      <c r="GY14" s="39"/>
      <c r="GZ14" s="39"/>
      <c r="HA14" s="39"/>
      <c r="HB14" s="39"/>
      <c r="HC14" s="39"/>
      <c r="HD14" s="39"/>
      <c r="HE14" s="39"/>
      <c r="HF14" s="39"/>
      <c r="HG14" s="39"/>
      <c r="HH14" s="39"/>
      <c r="HI14" s="39"/>
      <c r="HJ14" s="39"/>
      <c r="HK14" s="39"/>
      <c r="HL14" s="39"/>
      <c r="HM14" s="39"/>
      <c r="HN14" s="39"/>
      <c r="HO14" s="39"/>
      <c r="HP14" s="39"/>
      <c r="HQ14" s="39"/>
      <c r="HR14" s="39"/>
      <c r="HS14" s="39"/>
      <c r="HT14" s="39"/>
      <c r="HU14" s="39"/>
      <c r="HV14" s="39"/>
      <c r="HW14" s="39"/>
      <c r="HX14" s="39"/>
      <c r="HY14" s="39"/>
      <c r="HZ14" s="39"/>
      <c r="IA14" s="39"/>
      <c r="IB14" s="39"/>
      <c r="IC14" s="39"/>
    </row>
    <row r="15" spans="1:237">
      <c r="A15" s="626"/>
      <c r="B15" s="627"/>
      <c r="C15" s="627"/>
      <c r="D15" s="669"/>
      <c r="E15" s="669"/>
      <c r="F15" s="669"/>
      <c r="G15" s="669"/>
      <c r="H15" s="669"/>
      <c r="I15" s="678" t="s">
        <v>291</v>
      </c>
      <c r="J15" s="678"/>
      <c r="K15" s="678"/>
      <c r="L15" s="678"/>
      <c r="M15" s="678"/>
      <c r="N15" s="678"/>
      <c r="O15" s="669" t="str">
        <f>'01.入会申込書'!M29</f>
        <v>令和</v>
      </c>
      <c r="P15" s="669"/>
      <c r="Q15" s="669"/>
      <c r="R15" s="669"/>
      <c r="S15" s="672" t="str">
        <f>'01.入会申込書'!R29</f>
        <v/>
      </c>
      <c r="T15" s="672"/>
      <c r="U15" s="672"/>
      <c r="V15" s="672"/>
      <c r="W15" s="669" t="s">
        <v>292</v>
      </c>
      <c r="X15" s="669"/>
      <c r="Y15" s="669"/>
      <c r="Z15" s="669"/>
      <c r="AA15" s="672" t="str">
        <f>'01.入会申込書'!W29</f>
        <v/>
      </c>
      <c r="AB15" s="672"/>
      <c r="AC15" s="672"/>
      <c r="AD15" s="672"/>
      <c r="AE15" s="669" t="s">
        <v>293</v>
      </c>
      <c r="AF15" s="669"/>
      <c r="AG15" s="669"/>
      <c r="AH15" s="669"/>
      <c r="AI15" s="672" t="str">
        <f>'01.入会申込書'!AB29</f>
        <v/>
      </c>
      <c r="AJ15" s="672"/>
      <c r="AK15" s="672"/>
      <c r="AL15" s="672"/>
      <c r="AM15" s="669" t="s">
        <v>294</v>
      </c>
      <c r="AN15" s="669"/>
      <c r="AO15" s="669"/>
      <c r="AP15" s="669"/>
      <c r="AQ15" s="669"/>
      <c r="AR15" s="669"/>
      <c r="AS15" s="669"/>
      <c r="AT15" s="669"/>
      <c r="AU15" s="674"/>
      <c r="AV15" s="674"/>
      <c r="AW15" s="675"/>
      <c r="AX15" s="39"/>
      <c r="AY15" s="39"/>
      <c r="AZ15" s="39"/>
      <c r="BA15" s="39"/>
      <c r="BB15" s="39"/>
      <c r="BC15" s="39"/>
      <c r="BD15" s="39"/>
      <c r="BE15" s="39"/>
      <c r="BF15" s="39"/>
      <c r="BG15" s="39"/>
      <c r="BH15" s="39"/>
      <c r="BI15" s="39"/>
      <c r="BJ15" s="39"/>
      <c r="BK15" s="39"/>
      <c r="BL15" s="39"/>
      <c r="BM15" s="39"/>
      <c r="BN15" s="39"/>
      <c r="BO15" s="39"/>
      <c r="BP15" s="94"/>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c r="FF15" s="39"/>
      <c r="FG15" s="39"/>
      <c r="FH15" s="39"/>
      <c r="FI15" s="39"/>
      <c r="FJ15" s="39"/>
      <c r="FK15" s="39"/>
      <c r="FL15" s="39"/>
      <c r="FM15" s="39"/>
      <c r="FN15" s="39"/>
      <c r="FO15" s="39"/>
      <c r="FP15" s="39"/>
      <c r="FQ15" s="39"/>
      <c r="FR15" s="39"/>
      <c r="FS15" s="39"/>
      <c r="FT15" s="39"/>
      <c r="FU15" s="39"/>
      <c r="FV15" s="39"/>
      <c r="FW15" s="39"/>
      <c r="FX15" s="39"/>
      <c r="FY15" s="39"/>
      <c r="FZ15" s="39"/>
      <c r="GA15" s="39"/>
      <c r="GB15" s="39"/>
      <c r="GC15" s="39"/>
      <c r="GD15" s="39"/>
      <c r="GE15" s="39"/>
      <c r="GF15" s="39"/>
      <c r="GG15" s="39"/>
      <c r="GH15" s="39"/>
      <c r="GI15" s="39"/>
      <c r="GJ15" s="39"/>
      <c r="GK15" s="39"/>
      <c r="GL15" s="39"/>
      <c r="GM15" s="39"/>
      <c r="GN15" s="39"/>
      <c r="GO15" s="39"/>
      <c r="GP15" s="39"/>
      <c r="GQ15" s="39"/>
      <c r="GR15" s="39"/>
      <c r="GS15" s="39"/>
      <c r="GT15" s="39"/>
      <c r="GU15" s="39"/>
      <c r="GV15" s="39"/>
      <c r="GW15" s="39"/>
      <c r="GX15" s="39"/>
      <c r="GY15" s="39"/>
      <c r="GZ15" s="39"/>
      <c r="HA15" s="39"/>
      <c r="HB15" s="39"/>
      <c r="HC15" s="39"/>
      <c r="HD15" s="39"/>
      <c r="HE15" s="39"/>
      <c r="HF15" s="39"/>
      <c r="HG15" s="39"/>
      <c r="HH15" s="39"/>
      <c r="HI15" s="39"/>
      <c r="HJ15" s="39"/>
      <c r="HK15" s="39"/>
      <c r="HL15" s="39"/>
      <c r="HM15" s="39"/>
      <c r="HN15" s="39"/>
      <c r="HO15" s="39"/>
      <c r="HP15" s="39"/>
      <c r="HQ15" s="39"/>
      <c r="HR15" s="39"/>
      <c r="HS15" s="39"/>
      <c r="HT15" s="39"/>
      <c r="HU15" s="39"/>
      <c r="HV15" s="39"/>
      <c r="HW15" s="39"/>
      <c r="HX15" s="39"/>
      <c r="HY15" s="39"/>
      <c r="HZ15" s="39"/>
      <c r="IA15" s="39"/>
      <c r="IB15" s="39"/>
      <c r="IC15" s="39"/>
    </row>
    <row r="16" spans="1:237">
      <c r="A16" s="626"/>
      <c r="B16" s="627"/>
      <c r="C16" s="627"/>
      <c r="D16" s="669"/>
      <c r="E16" s="669"/>
      <c r="F16" s="669"/>
      <c r="G16" s="669"/>
      <c r="H16" s="669"/>
      <c r="I16" s="678"/>
      <c r="J16" s="678"/>
      <c r="K16" s="678"/>
      <c r="L16" s="678"/>
      <c r="M16" s="678"/>
      <c r="N16" s="678"/>
      <c r="O16" s="669"/>
      <c r="P16" s="669"/>
      <c r="Q16" s="669"/>
      <c r="R16" s="669"/>
      <c r="S16" s="672"/>
      <c r="T16" s="672"/>
      <c r="U16" s="672"/>
      <c r="V16" s="672"/>
      <c r="W16" s="669"/>
      <c r="X16" s="669"/>
      <c r="Y16" s="669"/>
      <c r="Z16" s="669"/>
      <c r="AA16" s="672"/>
      <c r="AB16" s="672"/>
      <c r="AC16" s="672"/>
      <c r="AD16" s="672"/>
      <c r="AE16" s="669"/>
      <c r="AF16" s="669"/>
      <c r="AG16" s="669"/>
      <c r="AH16" s="669"/>
      <c r="AI16" s="672"/>
      <c r="AJ16" s="672"/>
      <c r="AK16" s="672"/>
      <c r="AL16" s="672"/>
      <c r="AM16" s="669"/>
      <c r="AN16" s="669"/>
      <c r="AO16" s="669"/>
      <c r="AP16" s="669"/>
      <c r="AQ16" s="669"/>
      <c r="AR16" s="669"/>
      <c r="AS16" s="669"/>
      <c r="AT16" s="669"/>
      <c r="AU16" s="674"/>
      <c r="AV16" s="674"/>
      <c r="AW16" s="675"/>
      <c r="AX16" s="39"/>
      <c r="AY16" s="39"/>
      <c r="AZ16" s="39"/>
      <c r="BA16" s="39"/>
      <c r="BB16" s="39"/>
      <c r="BC16" s="39"/>
      <c r="BD16" s="39"/>
      <c r="BE16" s="39"/>
      <c r="BF16" s="39"/>
      <c r="BG16" s="39"/>
      <c r="BH16" s="39"/>
      <c r="BI16" s="39"/>
      <c r="BJ16" s="39"/>
      <c r="BK16" s="39"/>
      <c r="BL16" s="39"/>
      <c r="BM16" s="39"/>
      <c r="BN16" s="39"/>
      <c r="BO16" s="39"/>
      <c r="BP16" s="94"/>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c r="EA16" s="39"/>
      <c r="EB16" s="39"/>
      <c r="EC16" s="39"/>
      <c r="ED16" s="39"/>
      <c r="EE16" s="39"/>
      <c r="EF16" s="39"/>
      <c r="EG16" s="39"/>
      <c r="EH16" s="39"/>
      <c r="EI16" s="39"/>
      <c r="EJ16" s="39"/>
      <c r="EK16" s="39"/>
      <c r="EL16" s="39"/>
      <c r="EM16" s="39"/>
      <c r="EN16" s="39"/>
      <c r="EO16" s="39"/>
      <c r="EP16" s="39"/>
      <c r="EQ16" s="39"/>
      <c r="ER16" s="39"/>
      <c r="ES16" s="39"/>
      <c r="ET16" s="39"/>
      <c r="EU16" s="39"/>
      <c r="EV16" s="39"/>
      <c r="EW16" s="39"/>
      <c r="EX16" s="39"/>
      <c r="EY16" s="39"/>
      <c r="EZ16" s="39"/>
      <c r="FA16" s="39"/>
      <c r="FB16" s="39"/>
      <c r="FC16" s="39"/>
      <c r="FD16" s="39"/>
      <c r="FE16" s="39"/>
      <c r="FF16" s="39"/>
      <c r="FG16" s="39"/>
      <c r="FH16" s="39"/>
      <c r="FI16" s="39"/>
      <c r="FJ16" s="39"/>
      <c r="FK16" s="39"/>
      <c r="FL16" s="39"/>
      <c r="FM16" s="39"/>
      <c r="FN16" s="39"/>
      <c r="FO16" s="39"/>
      <c r="FP16" s="39"/>
      <c r="FQ16" s="39"/>
      <c r="FR16" s="39"/>
      <c r="FS16" s="39"/>
      <c r="FT16" s="39"/>
      <c r="FU16" s="39"/>
      <c r="FV16" s="39"/>
      <c r="FW16" s="39"/>
      <c r="FX16" s="39"/>
      <c r="FY16" s="39"/>
      <c r="FZ16" s="39"/>
      <c r="GA16" s="39"/>
      <c r="GB16" s="39"/>
      <c r="GC16" s="39"/>
      <c r="GD16" s="39"/>
      <c r="GE16" s="39"/>
      <c r="GF16" s="39"/>
      <c r="GG16" s="39"/>
      <c r="GH16" s="39"/>
      <c r="GI16" s="39"/>
      <c r="GJ16" s="39"/>
      <c r="GK16" s="39"/>
      <c r="GL16" s="39"/>
      <c r="GM16" s="39"/>
      <c r="GN16" s="39"/>
      <c r="GO16" s="39"/>
      <c r="GP16" s="39"/>
      <c r="GQ16" s="39"/>
      <c r="GR16" s="39"/>
      <c r="GS16" s="39"/>
      <c r="GT16" s="39"/>
      <c r="GU16" s="39"/>
      <c r="GV16" s="39"/>
      <c r="GW16" s="39"/>
      <c r="GX16" s="39"/>
      <c r="GY16" s="39"/>
      <c r="GZ16" s="39"/>
      <c r="HA16" s="39"/>
      <c r="HB16" s="39"/>
      <c r="HC16" s="39"/>
      <c r="HD16" s="39"/>
      <c r="HE16" s="39"/>
      <c r="HF16" s="39"/>
      <c r="HG16" s="39"/>
      <c r="HH16" s="39"/>
      <c r="HI16" s="39"/>
      <c r="HJ16" s="39"/>
      <c r="HK16" s="39"/>
      <c r="HL16" s="39"/>
      <c r="HM16" s="39"/>
      <c r="HN16" s="39"/>
      <c r="HO16" s="39"/>
      <c r="HP16" s="39"/>
      <c r="HQ16" s="39"/>
      <c r="HR16" s="39"/>
      <c r="HS16" s="39"/>
      <c r="HT16" s="39"/>
      <c r="HU16" s="39"/>
      <c r="HV16" s="39"/>
      <c r="HW16" s="39"/>
      <c r="HX16" s="39"/>
      <c r="HY16" s="39"/>
      <c r="HZ16" s="39"/>
      <c r="IA16" s="39"/>
      <c r="IB16" s="39"/>
      <c r="IC16" s="39"/>
    </row>
    <row r="17" spans="1:237">
      <c r="A17" s="626"/>
      <c r="B17" s="627"/>
      <c r="C17" s="627"/>
      <c r="D17" s="669"/>
      <c r="E17" s="669"/>
      <c r="F17" s="669"/>
      <c r="G17" s="669"/>
      <c r="H17" s="669"/>
      <c r="I17" s="679" t="s">
        <v>295</v>
      </c>
      <c r="J17" s="680"/>
      <c r="K17" s="680"/>
      <c r="L17" s="680"/>
      <c r="M17" s="680"/>
      <c r="N17" s="680"/>
      <c r="P17" s="7" t="s">
        <v>296</v>
      </c>
      <c r="Q17" s="662" t="str">
        <f>'01.入会申込書'!O38&amp;""</f>
        <v/>
      </c>
      <c r="R17" s="662"/>
      <c r="S17" s="662"/>
      <c r="T17" s="662"/>
      <c r="U17" s="662"/>
      <c r="V17" s="662"/>
      <c r="W17" s="662"/>
      <c r="X17" s="662"/>
      <c r="Y17" s="91"/>
      <c r="Z17" s="91"/>
      <c r="AA17" s="91"/>
      <c r="AB17" s="91"/>
      <c r="AC17" s="91"/>
      <c r="AD17" s="91"/>
      <c r="AE17" s="91"/>
      <c r="AF17" s="91"/>
      <c r="AG17" s="91"/>
      <c r="AH17" s="91"/>
      <c r="AI17" s="91"/>
      <c r="AJ17" s="91"/>
      <c r="AK17" s="91"/>
      <c r="AL17" s="91"/>
      <c r="AM17" s="91"/>
      <c r="AN17" s="91"/>
      <c r="AO17" s="91"/>
      <c r="AP17" s="91"/>
      <c r="AQ17" s="91"/>
      <c r="AR17" s="91"/>
      <c r="AS17" s="91"/>
      <c r="AT17" s="91"/>
      <c r="AU17" s="674"/>
      <c r="AV17" s="674"/>
      <c r="AW17" s="675"/>
      <c r="AX17" s="39"/>
      <c r="AY17" s="39"/>
      <c r="AZ17" s="39"/>
      <c r="BA17" s="39"/>
      <c r="BB17" s="39"/>
      <c r="BC17" s="39"/>
      <c r="BD17" s="39"/>
      <c r="BE17" s="39"/>
      <c r="BF17" s="39"/>
      <c r="BG17" s="39"/>
      <c r="BH17" s="39"/>
      <c r="BI17" s="39"/>
      <c r="BJ17" s="39"/>
      <c r="BK17" s="39"/>
      <c r="BL17" s="39"/>
      <c r="BM17" s="39"/>
      <c r="BN17" s="39"/>
      <c r="BO17" s="39"/>
      <c r="BP17" s="94"/>
      <c r="BQ17" s="39"/>
      <c r="BR17" s="39"/>
      <c r="BS17" s="39"/>
      <c r="BT17" s="39"/>
      <c r="BU17" s="39"/>
      <c r="BV17" s="39"/>
      <c r="BW17" s="39"/>
      <c r="BX17" s="39"/>
      <c r="BY17" s="39"/>
      <c r="BZ17" s="39"/>
      <c r="CA17" s="39"/>
      <c r="CB17" s="39"/>
      <c r="CC17" s="39"/>
      <c r="CD17" s="39"/>
      <c r="CE17" s="39"/>
      <c r="CF17" s="39"/>
      <c r="CG17" s="39"/>
      <c r="CH17" s="39"/>
      <c r="CI17" s="39"/>
      <c r="CJ17" s="39"/>
      <c r="CK17" s="39"/>
      <c r="CL17" s="39"/>
      <c r="CM17" s="39"/>
      <c r="CN17" s="39"/>
      <c r="CO17" s="39"/>
      <c r="CP17" s="39"/>
      <c r="CQ17" s="39"/>
      <c r="CR17" s="39"/>
      <c r="CS17" s="39"/>
      <c r="CT17" s="39"/>
      <c r="CU17" s="39"/>
      <c r="CV17" s="39"/>
      <c r="CW17" s="39"/>
      <c r="CX17" s="39"/>
      <c r="CY17" s="39"/>
      <c r="CZ17" s="39"/>
      <c r="DA17" s="39"/>
      <c r="DB17" s="39"/>
      <c r="DC17" s="39"/>
      <c r="DD17" s="39"/>
      <c r="DE17" s="39"/>
      <c r="DF17" s="39"/>
      <c r="DG17" s="39"/>
      <c r="DH17" s="39"/>
      <c r="DI17" s="39"/>
      <c r="DJ17" s="39"/>
      <c r="DK17" s="39"/>
      <c r="DL17" s="39"/>
      <c r="DM17" s="39"/>
      <c r="DN17" s="39"/>
      <c r="DO17" s="39"/>
      <c r="DP17" s="39"/>
      <c r="DQ17" s="39"/>
      <c r="DR17" s="39"/>
      <c r="DS17" s="39"/>
      <c r="DT17" s="39"/>
      <c r="DU17" s="39"/>
      <c r="DV17" s="39"/>
      <c r="DW17" s="39"/>
      <c r="DX17" s="39"/>
      <c r="DY17" s="39"/>
      <c r="DZ17" s="39"/>
      <c r="EA17" s="39"/>
      <c r="EB17" s="39"/>
      <c r="EC17" s="39"/>
      <c r="ED17" s="39"/>
      <c r="EE17" s="39"/>
      <c r="EF17" s="39"/>
      <c r="EG17" s="39"/>
      <c r="EH17" s="39"/>
      <c r="EI17" s="39"/>
      <c r="EJ17" s="39"/>
      <c r="EK17" s="39"/>
      <c r="EL17" s="39"/>
      <c r="EM17" s="39"/>
      <c r="EN17" s="39"/>
      <c r="EO17" s="39"/>
      <c r="EP17" s="39"/>
      <c r="EQ17" s="39"/>
      <c r="ER17" s="39"/>
      <c r="ES17" s="39"/>
      <c r="ET17" s="39"/>
      <c r="EU17" s="39"/>
      <c r="EV17" s="39"/>
      <c r="EW17" s="39"/>
      <c r="EX17" s="39"/>
      <c r="EY17" s="39"/>
      <c r="EZ17" s="39"/>
      <c r="FA17" s="39"/>
      <c r="FB17" s="39"/>
      <c r="FC17" s="39"/>
      <c r="FD17" s="39"/>
      <c r="FE17" s="39"/>
      <c r="FF17" s="39"/>
      <c r="FG17" s="39"/>
      <c r="FH17" s="39"/>
      <c r="FI17" s="39"/>
      <c r="FJ17" s="39"/>
      <c r="FK17" s="39"/>
      <c r="FL17" s="39"/>
      <c r="FM17" s="39"/>
      <c r="FN17" s="39"/>
      <c r="FO17" s="39"/>
      <c r="FP17" s="39"/>
      <c r="FQ17" s="39"/>
      <c r="FR17" s="39"/>
      <c r="FS17" s="39"/>
      <c r="FT17" s="39"/>
      <c r="FU17" s="39"/>
      <c r="FV17" s="39"/>
      <c r="FW17" s="39"/>
      <c r="FX17" s="39"/>
      <c r="FY17" s="39"/>
      <c r="FZ17" s="39"/>
      <c r="GA17" s="39"/>
      <c r="GB17" s="39"/>
      <c r="GC17" s="39"/>
      <c r="GD17" s="39"/>
      <c r="GE17" s="39"/>
      <c r="GF17" s="39"/>
      <c r="GG17" s="39"/>
      <c r="GH17" s="39"/>
      <c r="GI17" s="39"/>
      <c r="GJ17" s="39"/>
      <c r="GK17" s="39"/>
      <c r="GL17" s="39"/>
      <c r="GM17" s="39"/>
      <c r="GN17" s="39"/>
      <c r="GO17" s="39"/>
      <c r="GP17" s="39"/>
      <c r="GQ17" s="39"/>
      <c r="GR17" s="39"/>
      <c r="GS17" s="39"/>
      <c r="GT17" s="39"/>
      <c r="GU17" s="39"/>
      <c r="GV17" s="39"/>
      <c r="GW17" s="39"/>
      <c r="GX17" s="39"/>
      <c r="GY17" s="39"/>
      <c r="GZ17" s="39"/>
      <c r="HA17" s="39"/>
      <c r="HB17" s="39"/>
      <c r="HC17" s="39"/>
      <c r="HD17" s="39"/>
      <c r="HE17" s="39"/>
      <c r="HF17" s="39"/>
      <c r="HG17" s="39"/>
      <c r="HH17" s="39"/>
      <c r="HI17" s="39"/>
      <c r="HJ17" s="39"/>
      <c r="HK17" s="39"/>
      <c r="HL17" s="39"/>
      <c r="HM17" s="39"/>
      <c r="HN17" s="39"/>
      <c r="HO17" s="39"/>
      <c r="HP17" s="39"/>
      <c r="HQ17" s="39"/>
      <c r="HR17" s="39"/>
      <c r="HS17" s="39"/>
      <c r="HT17" s="39"/>
      <c r="HU17" s="39"/>
      <c r="HV17" s="39"/>
      <c r="HW17" s="39"/>
      <c r="HX17" s="39"/>
      <c r="HY17" s="39"/>
      <c r="HZ17" s="39"/>
      <c r="IA17" s="39"/>
      <c r="IB17" s="39"/>
      <c r="IC17" s="39"/>
    </row>
    <row r="18" spans="1:237">
      <c r="A18" s="626"/>
      <c r="B18" s="627"/>
      <c r="C18" s="627"/>
      <c r="D18" s="669"/>
      <c r="E18" s="669"/>
      <c r="F18" s="669"/>
      <c r="G18" s="669"/>
      <c r="H18" s="669"/>
      <c r="I18" s="681" t="s">
        <v>298</v>
      </c>
      <c r="J18" s="681"/>
      <c r="K18" s="681"/>
      <c r="L18" s="681"/>
      <c r="M18" s="681"/>
      <c r="N18" s="681"/>
      <c r="O18" s="91"/>
      <c r="P18" s="682" t="str">
        <f>'01.入会申込書'!M39</f>
        <v>　</v>
      </c>
      <c r="Q18" s="682"/>
      <c r="R18" s="682"/>
      <c r="S18" s="682"/>
      <c r="T18" s="682"/>
      <c r="U18" s="682"/>
      <c r="V18" s="682"/>
      <c r="W18" s="682"/>
      <c r="X18" s="682"/>
      <c r="Y18" s="682"/>
      <c r="Z18" s="682"/>
      <c r="AA18" s="682"/>
      <c r="AB18" s="682"/>
      <c r="AC18" s="682"/>
      <c r="AD18" s="682"/>
      <c r="AE18" s="682"/>
      <c r="AF18" s="682"/>
      <c r="AG18" s="682"/>
      <c r="AH18" s="682"/>
      <c r="AI18" s="682"/>
      <c r="AJ18" s="682"/>
      <c r="AK18" s="682"/>
      <c r="AL18" s="682"/>
      <c r="AM18" s="682"/>
      <c r="AN18" s="682"/>
      <c r="AO18" s="682"/>
      <c r="AP18" s="682"/>
      <c r="AQ18" s="682"/>
      <c r="AR18" s="682"/>
      <c r="AS18" s="682"/>
      <c r="AT18" s="682"/>
      <c r="AU18" s="674"/>
      <c r="AV18" s="674"/>
      <c r="AW18" s="675"/>
      <c r="AX18" s="39"/>
      <c r="AY18" s="39"/>
      <c r="AZ18" s="39"/>
      <c r="BA18" s="39"/>
      <c r="BB18" s="39"/>
      <c r="BC18" s="39"/>
      <c r="BD18" s="39"/>
      <c r="BE18" s="39"/>
      <c r="BF18" s="39"/>
      <c r="BG18" s="39"/>
      <c r="BH18" s="39"/>
      <c r="BI18" s="39"/>
      <c r="BJ18" s="39"/>
      <c r="BK18" s="39"/>
      <c r="BL18" s="39"/>
      <c r="BM18" s="39"/>
      <c r="BN18" s="39"/>
      <c r="BO18" s="39"/>
      <c r="BP18" s="94"/>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c r="EI18" s="39"/>
      <c r="EJ18" s="39"/>
      <c r="EK18" s="39"/>
      <c r="EL18" s="39"/>
      <c r="EM18" s="39"/>
      <c r="EN18" s="39"/>
      <c r="EO18" s="39"/>
      <c r="EP18" s="39"/>
      <c r="EQ18" s="39"/>
      <c r="ER18" s="39"/>
      <c r="ES18" s="39"/>
      <c r="ET18" s="39"/>
      <c r="EU18" s="39"/>
      <c r="EV18" s="39"/>
      <c r="EW18" s="39"/>
      <c r="EX18" s="39"/>
      <c r="EY18" s="39"/>
      <c r="EZ18" s="39"/>
      <c r="FA18" s="39"/>
      <c r="FB18" s="39"/>
      <c r="FC18" s="39"/>
      <c r="FD18" s="39"/>
      <c r="FE18" s="39"/>
      <c r="FF18" s="39"/>
      <c r="FG18" s="39"/>
      <c r="FH18" s="39"/>
      <c r="FI18" s="39"/>
      <c r="FJ18" s="39"/>
      <c r="FK18" s="39"/>
      <c r="FL18" s="39"/>
      <c r="FM18" s="39"/>
      <c r="FN18" s="39"/>
      <c r="FO18" s="39"/>
      <c r="FP18" s="39"/>
      <c r="FQ18" s="39"/>
      <c r="FR18" s="39"/>
      <c r="FS18" s="39"/>
      <c r="FT18" s="39"/>
      <c r="FU18" s="39"/>
      <c r="FV18" s="39"/>
      <c r="FW18" s="39"/>
      <c r="FX18" s="39"/>
      <c r="FY18" s="39"/>
      <c r="FZ18" s="39"/>
      <c r="GA18" s="39"/>
      <c r="GB18" s="39"/>
      <c r="GC18" s="39"/>
      <c r="GD18" s="39"/>
      <c r="GE18" s="39"/>
      <c r="GF18" s="39"/>
      <c r="GG18" s="39"/>
      <c r="GH18" s="39"/>
      <c r="GI18" s="39"/>
      <c r="GJ18" s="39"/>
      <c r="GK18" s="39"/>
      <c r="GL18" s="39"/>
      <c r="GM18" s="39"/>
      <c r="GN18" s="39"/>
      <c r="GO18" s="39"/>
      <c r="GP18" s="39"/>
      <c r="GQ18" s="39"/>
      <c r="GR18" s="39"/>
      <c r="GS18" s="39"/>
      <c r="GT18" s="39"/>
      <c r="GU18" s="39"/>
      <c r="GV18" s="39"/>
      <c r="GW18" s="39"/>
      <c r="GX18" s="39"/>
      <c r="GY18" s="39"/>
      <c r="GZ18" s="39"/>
      <c r="HA18" s="39"/>
      <c r="HB18" s="39"/>
      <c r="HC18" s="39"/>
      <c r="HD18" s="39"/>
      <c r="HE18" s="39"/>
      <c r="HF18" s="39"/>
      <c r="HG18" s="39"/>
      <c r="HH18" s="39"/>
      <c r="HI18" s="39"/>
      <c r="HJ18" s="39"/>
      <c r="HK18" s="39"/>
      <c r="HL18" s="39"/>
      <c r="HM18" s="39"/>
      <c r="HN18" s="39"/>
      <c r="HO18" s="39"/>
      <c r="HP18" s="39"/>
      <c r="HQ18" s="39"/>
      <c r="HR18" s="39"/>
      <c r="HS18" s="39"/>
      <c r="HT18" s="39"/>
      <c r="HU18" s="39"/>
      <c r="HV18" s="39"/>
      <c r="HW18" s="39"/>
      <c r="HX18" s="39"/>
      <c r="HY18" s="39"/>
      <c r="HZ18" s="39"/>
      <c r="IA18" s="39"/>
      <c r="IB18" s="39"/>
      <c r="IC18" s="39"/>
    </row>
    <row r="19" spans="1:237">
      <c r="A19" s="626"/>
      <c r="B19" s="627"/>
      <c r="C19" s="627"/>
      <c r="D19" s="669"/>
      <c r="E19" s="669"/>
      <c r="F19" s="669"/>
      <c r="G19" s="669"/>
      <c r="H19" s="669"/>
      <c r="I19" s="669" t="s">
        <v>299</v>
      </c>
      <c r="J19" s="669"/>
      <c r="K19" s="669"/>
      <c r="L19" s="669"/>
      <c r="M19" s="669"/>
      <c r="N19" s="669"/>
      <c r="P19" s="682" t="str">
        <f>'01.入会申込書'!M35</f>
        <v/>
      </c>
      <c r="Q19" s="682"/>
      <c r="R19" s="682"/>
      <c r="S19" s="682"/>
      <c r="T19" s="682"/>
      <c r="U19" s="682"/>
      <c r="V19" s="682"/>
      <c r="W19" s="682"/>
      <c r="X19" s="682"/>
      <c r="Y19" s="682"/>
      <c r="Z19" s="682"/>
      <c r="AA19" s="682"/>
      <c r="AB19" s="682"/>
      <c r="AC19" s="682"/>
      <c r="AD19" s="682"/>
      <c r="AE19" s="682"/>
      <c r="AF19" s="682"/>
      <c r="AG19" s="682"/>
      <c r="AH19" s="682"/>
      <c r="AI19" s="682"/>
      <c r="AJ19" s="682"/>
      <c r="AK19" s="682"/>
      <c r="AL19" s="682"/>
      <c r="AM19" s="682"/>
      <c r="AN19" s="682"/>
      <c r="AO19" s="682"/>
      <c r="AP19" s="682"/>
      <c r="AQ19" s="682"/>
      <c r="AR19" s="682"/>
      <c r="AS19" s="682"/>
      <c r="AT19" s="682"/>
      <c r="AU19" s="674"/>
      <c r="AV19" s="674"/>
      <c r="AW19" s="675"/>
      <c r="AX19" s="39"/>
      <c r="AY19" s="39"/>
      <c r="AZ19" s="39"/>
      <c r="BA19" s="39"/>
      <c r="BB19" s="39"/>
      <c r="BC19" s="39"/>
      <c r="BD19" s="39"/>
      <c r="BE19" s="39"/>
      <c r="BF19" s="39"/>
      <c r="BG19" s="39"/>
      <c r="BH19" s="39"/>
      <c r="BI19" s="39"/>
      <c r="BJ19" s="39"/>
      <c r="BK19" s="39"/>
      <c r="BL19" s="39"/>
      <c r="BM19" s="39"/>
      <c r="BN19" s="39"/>
      <c r="BO19" s="39"/>
      <c r="BP19" s="94"/>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c r="EM19" s="39"/>
      <c r="EN19" s="39"/>
      <c r="EO19" s="39"/>
      <c r="EP19" s="39"/>
      <c r="EQ19" s="39"/>
      <c r="ER19" s="39"/>
      <c r="ES19" s="39"/>
      <c r="ET19" s="39"/>
      <c r="EU19" s="39"/>
      <c r="EV19" s="39"/>
      <c r="EW19" s="39"/>
      <c r="EX19" s="39"/>
      <c r="EY19" s="39"/>
      <c r="EZ19" s="39"/>
      <c r="FA19" s="39"/>
      <c r="FB19" s="39"/>
      <c r="FC19" s="39"/>
      <c r="FD19" s="39"/>
      <c r="FE19" s="39"/>
      <c r="FF19" s="39"/>
      <c r="FG19" s="39"/>
      <c r="FH19" s="39"/>
      <c r="FI19" s="39"/>
      <c r="FJ19" s="39"/>
      <c r="FK19" s="39"/>
      <c r="FL19" s="39"/>
      <c r="FM19" s="39"/>
      <c r="FN19" s="39"/>
      <c r="FO19" s="39"/>
      <c r="FP19" s="39"/>
      <c r="FQ19" s="39"/>
      <c r="FR19" s="39"/>
      <c r="FS19" s="39"/>
      <c r="FT19" s="39"/>
      <c r="FU19" s="39"/>
      <c r="FV19" s="39"/>
      <c r="FW19" s="39"/>
      <c r="FX19" s="39"/>
      <c r="FY19" s="39"/>
      <c r="FZ19" s="39"/>
      <c r="GA19" s="39"/>
      <c r="GB19" s="39"/>
      <c r="GC19" s="39"/>
      <c r="GD19" s="39"/>
      <c r="GE19" s="39"/>
      <c r="GF19" s="39"/>
      <c r="GG19" s="39"/>
      <c r="GH19" s="39"/>
      <c r="GI19" s="39"/>
      <c r="GJ19" s="39"/>
      <c r="GK19" s="39"/>
      <c r="GL19" s="39"/>
      <c r="GM19" s="39"/>
      <c r="GN19" s="39"/>
      <c r="GO19" s="39"/>
      <c r="GP19" s="39"/>
      <c r="GQ19" s="39"/>
      <c r="GR19" s="39"/>
      <c r="GS19" s="39"/>
      <c r="GT19" s="39"/>
      <c r="GU19" s="39"/>
      <c r="GV19" s="39"/>
      <c r="GW19" s="39"/>
      <c r="GX19" s="39"/>
      <c r="GY19" s="39"/>
      <c r="GZ19" s="39"/>
      <c r="HA19" s="39"/>
      <c r="HB19" s="39"/>
      <c r="HC19" s="39"/>
      <c r="HD19" s="39"/>
      <c r="HE19" s="39"/>
      <c r="HF19" s="39"/>
      <c r="HG19" s="39"/>
      <c r="HH19" s="39"/>
      <c r="HI19" s="39"/>
      <c r="HJ19" s="39"/>
      <c r="HK19" s="39"/>
      <c r="HL19" s="39"/>
      <c r="HM19" s="39"/>
      <c r="HN19" s="39"/>
      <c r="HO19" s="39"/>
      <c r="HP19" s="39"/>
      <c r="HQ19" s="39"/>
      <c r="HR19" s="39"/>
      <c r="HS19" s="39"/>
      <c r="HT19" s="39"/>
      <c r="HU19" s="39"/>
      <c r="HV19" s="39"/>
      <c r="HW19" s="39"/>
      <c r="HX19" s="39"/>
      <c r="HY19" s="39"/>
      <c r="HZ19" s="39"/>
      <c r="IA19" s="39"/>
      <c r="IB19" s="39"/>
      <c r="IC19" s="39"/>
    </row>
    <row r="20" spans="1:237">
      <c r="A20" s="626"/>
      <c r="B20" s="627"/>
      <c r="C20" s="627"/>
      <c r="D20" s="669"/>
      <c r="E20" s="669"/>
      <c r="F20" s="669"/>
      <c r="G20" s="669"/>
      <c r="H20" s="669"/>
      <c r="I20" s="669"/>
      <c r="J20" s="669"/>
      <c r="K20" s="669"/>
      <c r="L20" s="669"/>
      <c r="M20" s="669"/>
      <c r="N20" s="669"/>
      <c r="O20" s="91"/>
      <c r="P20" s="682"/>
      <c r="Q20" s="682"/>
      <c r="R20" s="682"/>
      <c r="S20" s="682"/>
      <c r="T20" s="682"/>
      <c r="U20" s="682"/>
      <c r="V20" s="682"/>
      <c r="W20" s="682"/>
      <c r="X20" s="682"/>
      <c r="Y20" s="682"/>
      <c r="Z20" s="682"/>
      <c r="AA20" s="682"/>
      <c r="AB20" s="682"/>
      <c r="AC20" s="682"/>
      <c r="AD20" s="682"/>
      <c r="AE20" s="682"/>
      <c r="AF20" s="682"/>
      <c r="AG20" s="682"/>
      <c r="AH20" s="682"/>
      <c r="AI20" s="682"/>
      <c r="AJ20" s="682"/>
      <c r="AK20" s="682"/>
      <c r="AL20" s="682"/>
      <c r="AM20" s="682"/>
      <c r="AN20" s="682"/>
      <c r="AO20" s="682"/>
      <c r="AP20" s="682"/>
      <c r="AQ20" s="682"/>
      <c r="AR20" s="682"/>
      <c r="AS20" s="682"/>
      <c r="AT20" s="682"/>
      <c r="AU20" s="674"/>
      <c r="AV20" s="674"/>
      <c r="AW20" s="675"/>
      <c r="AX20" s="39"/>
      <c r="AY20" s="39"/>
      <c r="AZ20" s="39"/>
      <c r="BA20" s="39"/>
      <c r="BB20" s="39"/>
      <c r="BC20" s="39"/>
      <c r="BD20" s="39"/>
      <c r="BE20" s="39"/>
      <c r="BF20" s="39"/>
      <c r="BG20" s="39"/>
      <c r="BH20" s="39"/>
      <c r="BI20" s="39"/>
      <c r="BJ20" s="39"/>
      <c r="BK20" s="39"/>
      <c r="BL20" s="39"/>
      <c r="BM20" s="39"/>
      <c r="BN20" s="39"/>
      <c r="BO20" s="39"/>
      <c r="BP20" s="94"/>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c r="FS20" s="39"/>
      <c r="FT20" s="39"/>
      <c r="FU20" s="39"/>
      <c r="FV20" s="39"/>
      <c r="FW20" s="39"/>
      <c r="FX20" s="39"/>
      <c r="FY20" s="39"/>
      <c r="FZ20" s="39"/>
      <c r="GA20" s="39"/>
      <c r="GB20" s="39"/>
      <c r="GC20" s="39"/>
      <c r="GD20" s="39"/>
      <c r="GE20" s="39"/>
      <c r="GF20" s="39"/>
      <c r="GG20" s="39"/>
      <c r="GH20" s="39"/>
      <c r="GI20" s="39"/>
      <c r="GJ20" s="39"/>
      <c r="GK20" s="39"/>
      <c r="GL20" s="39"/>
      <c r="GM20" s="39"/>
      <c r="GN20" s="39"/>
      <c r="GO20" s="39"/>
      <c r="GP20" s="39"/>
      <c r="GQ20" s="39"/>
      <c r="GR20" s="39"/>
      <c r="GS20" s="39"/>
      <c r="GT20" s="39"/>
      <c r="GU20" s="39"/>
      <c r="GV20" s="39"/>
      <c r="GW20" s="39"/>
      <c r="GX20" s="39"/>
      <c r="GY20" s="39"/>
      <c r="GZ20" s="39"/>
      <c r="HA20" s="39"/>
      <c r="HB20" s="39"/>
      <c r="HC20" s="39"/>
      <c r="HD20" s="39"/>
      <c r="HE20" s="39"/>
      <c r="HF20" s="39"/>
      <c r="HG20" s="39"/>
      <c r="HH20" s="39"/>
      <c r="HI20" s="39"/>
      <c r="HJ20" s="39"/>
      <c r="HK20" s="39"/>
      <c r="HL20" s="39"/>
      <c r="HM20" s="39"/>
      <c r="HN20" s="39"/>
      <c r="HO20" s="39"/>
      <c r="HP20" s="39"/>
      <c r="HQ20" s="39"/>
      <c r="HR20" s="39"/>
      <c r="HS20" s="39"/>
      <c r="HT20" s="39"/>
      <c r="HU20" s="39"/>
      <c r="HV20" s="39"/>
      <c r="HW20" s="39"/>
      <c r="HX20" s="39"/>
      <c r="HY20" s="39"/>
      <c r="HZ20" s="39"/>
      <c r="IA20" s="39"/>
      <c r="IB20" s="39"/>
      <c r="IC20" s="39"/>
    </row>
    <row r="21" spans="1:237">
      <c r="A21" s="626"/>
      <c r="B21" s="627"/>
      <c r="C21" s="627"/>
      <c r="D21" s="669"/>
      <c r="E21" s="669"/>
      <c r="F21" s="669"/>
      <c r="G21" s="669"/>
      <c r="H21" s="669"/>
      <c r="I21" s="678" t="s">
        <v>300</v>
      </c>
      <c r="J21" s="678"/>
      <c r="K21" s="678"/>
      <c r="L21" s="678"/>
      <c r="M21" s="678"/>
      <c r="N21" s="678"/>
      <c r="P21" s="683" t="str">
        <f>'01.入会申込書'!M47</f>
        <v/>
      </c>
      <c r="Q21" s="683"/>
      <c r="R21" s="683"/>
      <c r="S21" s="683"/>
      <c r="T21" s="683"/>
      <c r="U21" s="683"/>
      <c r="V21" s="683"/>
      <c r="W21" s="683"/>
      <c r="X21" s="683"/>
      <c r="Y21" s="683"/>
      <c r="Z21" s="683"/>
      <c r="AA21" s="683"/>
      <c r="AB21" s="683"/>
      <c r="AC21" s="683"/>
      <c r="AD21" s="683"/>
      <c r="AE21" s="683"/>
      <c r="AF21" s="683"/>
      <c r="AG21" s="683"/>
      <c r="AH21" s="683"/>
      <c r="AI21" s="683"/>
      <c r="AJ21" s="683"/>
      <c r="AK21" s="683"/>
      <c r="AL21" s="683"/>
      <c r="AM21" s="683"/>
      <c r="AN21" s="683"/>
      <c r="AO21" s="683"/>
      <c r="AP21" s="683"/>
      <c r="AQ21" s="683"/>
      <c r="AR21" s="683"/>
      <c r="AS21" s="683"/>
      <c r="AT21" s="683"/>
      <c r="AU21" s="674"/>
      <c r="AV21" s="674"/>
      <c r="AW21" s="675"/>
      <c r="AX21" s="39"/>
      <c r="AY21" s="39"/>
      <c r="AZ21" s="39"/>
      <c r="BA21" s="39"/>
      <c r="BB21" s="39"/>
      <c r="BC21" s="39"/>
      <c r="BD21" s="39"/>
      <c r="BE21" s="39"/>
      <c r="BF21" s="39"/>
      <c r="BG21" s="39"/>
      <c r="BH21" s="39"/>
      <c r="BI21" s="39"/>
      <c r="BJ21" s="39"/>
      <c r="BK21" s="39"/>
      <c r="BL21" s="39"/>
      <c r="BM21" s="39"/>
      <c r="BN21" s="39"/>
      <c r="BO21" s="39"/>
      <c r="BP21" s="94" t="s">
        <v>37</v>
      </c>
      <c r="BQ21" s="39"/>
      <c r="BR21" s="39"/>
      <c r="BS21" s="39"/>
      <c r="BT21" s="39"/>
      <c r="BU21" s="39"/>
      <c r="BV21" s="39"/>
      <c r="BW21" s="39"/>
      <c r="BX21" s="39"/>
      <c r="BY21" s="39"/>
      <c r="BZ21" s="39"/>
      <c r="CA21" s="39"/>
      <c r="CB21" s="39"/>
      <c r="CC21" s="39"/>
      <c r="CD21" s="39"/>
      <c r="CE21" s="39"/>
      <c r="CF21" s="39"/>
      <c r="CG21" s="39"/>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c r="FS21" s="39"/>
      <c r="FT21" s="39"/>
      <c r="FU21" s="39"/>
      <c r="FV21" s="39"/>
      <c r="FW21" s="39"/>
      <c r="FX21" s="39"/>
      <c r="FY21" s="39"/>
      <c r="FZ21" s="39"/>
      <c r="GA21" s="39"/>
      <c r="GB21" s="39"/>
      <c r="GC21" s="39"/>
      <c r="GD21" s="39"/>
      <c r="GE21" s="39"/>
      <c r="GF21" s="39"/>
      <c r="GG21" s="39"/>
      <c r="GH21" s="39"/>
      <c r="GI21" s="39"/>
      <c r="GJ21" s="39"/>
      <c r="GK21" s="39"/>
      <c r="GL21" s="39"/>
      <c r="GM21" s="39"/>
      <c r="GN21" s="39"/>
      <c r="GO21" s="39"/>
      <c r="GP21" s="39"/>
      <c r="GQ21" s="39"/>
      <c r="GR21" s="39"/>
      <c r="GS21" s="39"/>
      <c r="GT21" s="39"/>
      <c r="GU21" s="39"/>
      <c r="GV21" s="39"/>
      <c r="GW21" s="39"/>
      <c r="GX21" s="39"/>
      <c r="GY21" s="39"/>
      <c r="GZ21" s="39"/>
      <c r="HA21" s="39"/>
      <c r="HB21" s="39"/>
      <c r="HC21" s="39"/>
      <c r="HD21" s="39"/>
      <c r="HE21" s="39"/>
      <c r="HF21" s="39"/>
      <c r="HG21" s="39"/>
      <c r="HH21" s="39"/>
      <c r="HI21" s="39"/>
      <c r="HJ21" s="39"/>
      <c r="HK21" s="39"/>
      <c r="HL21" s="39"/>
      <c r="HM21" s="39"/>
      <c r="HN21" s="39"/>
      <c r="HO21" s="39"/>
      <c r="HP21" s="39"/>
      <c r="HQ21" s="39"/>
      <c r="HR21" s="39"/>
      <c r="HS21" s="39"/>
      <c r="HT21" s="39"/>
      <c r="HU21" s="39"/>
      <c r="HV21" s="39"/>
      <c r="HW21" s="39"/>
      <c r="HX21" s="39"/>
      <c r="HY21" s="39"/>
      <c r="HZ21" s="39"/>
      <c r="IA21" s="39"/>
      <c r="IB21" s="39"/>
      <c r="IC21" s="39"/>
    </row>
    <row r="22" spans="1:237">
      <c r="A22" s="626"/>
      <c r="B22" s="627"/>
      <c r="C22" s="627"/>
      <c r="D22" s="669"/>
      <c r="E22" s="669"/>
      <c r="F22" s="669"/>
      <c r="G22" s="669"/>
      <c r="H22" s="669"/>
      <c r="I22" s="678"/>
      <c r="J22" s="678"/>
      <c r="K22" s="678"/>
      <c r="L22" s="678"/>
      <c r="M22" s="678"/>
      <c r="N22" s="678"/>
      <c r="O22" s="92"/>
      <c r="P22" s="683"/>
      <c r="Q22" s="683"/>
      <c r="R22" s="683"/>
      <c r="S22" s="683"/>
      <c r="T22" s="683"/>
      <c r="U22" s="683"/>
      <c r="V22" s="683"/>
      <c r="W22" s="683"/>
      <c r="X22" s="683"/>
      <c r="Y22" s="683"/>
      <c r="Z22" s="683"/>
      <c r="AA22" s="683"/>
      <c r="AB22" s="683"/>
      <c r="AC22" s="683"/>
      <c r="AD22" s="683"/>
      <c r="AE22" s="683"/>
      <c r="AF22" s="683"/>
      <c r="AG22" s="683"/>
      <c r="AH22" s="683"/>
      <c r="AI22" s="683"/>
      <c r="AJ22" s="683"/>
      <c r="AK22" s="683"/>
      <c r="AL22" s="683"/>
      <c r="AM22" s="683"/>
      <c r="AN22" s="683"/>
      <c r="AO22" s="683"/>
      <c r="AP22" s="683"/>
      <c r="AQ22" s="683"/>
      <c r="AR22" s="683"/>
      <c r="AS22" s="683"/>
      <c r="AT22" s="683"/>
      <c r="AU22" s="674"/>
      <c r="AV22" s="674"/>
      <c r="AW22" s="675"/>
      <c r="AX22" s="39"/>
      <c r="AY22" s="39"/>
      <c r="AZ22" s="39"/>
      <c r="BA22" s="39"/>
      <c r="BB22" s="39"/>
      <c r="BC22" s="39"/>
      <c r="BD22" s="39"/>
      <c r="BE22" s="39"/>
      <c r="BF22" s="39"/>
      <c r="BG22" s="39"/>
      <c r="BH22" s="39"/>
      <c r="BI22" s="39"/>
      <c r="BJ22" s="39"/>
      <c r="BK22" s="39"/>
      <c r="BL22" s="39"/>
      <c r="BM22" s="39"/>
      <c r="BN22" s="39"/>
      <c r="BO22" s="39"/>
      <c r="BP22" s="94" t="s">
        <v>96</v>
      </c>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39"/>
      <c r="CT22" s="39"/>
      <c r="CU22" s="39"/>
      <c r="CV22" s="39"/>
      <c r="CW22" s="39"/>
      <c r="CX22" s="39"/>
      <c r="CY22" s="39"/>
      <c r="CZ22" s="39"/>
      <c r="DA22" s="39"/>
      <c r="DB22" s="39"/>
      <c r="DC22" s="39"/>
      <c r="DD22" s="39"/>
      <c r="DE22" s="39"/>
      <c r="DF22" s="39"/>
      <c r="DG22" s="39"/>
      <c r="DH22" s="39"/>
      <c r="DI22" s="39"/>
      <c r="DJ22" s="39"/>
      <c r="DK22" s="39"/>
      <c r="DL22" s="39"/>
      <c r="DM22" s="39"/>
      <c r="DN22" s="39"/>
      <c r="DO22" s="39"/>
      <c r="DP22" s="39"/>
      <c r="DQ22" s="39"/>
      <c r="DR22" s="39"/>
      <c r="DS22" s="39"/>
      <c r="DT22" s="39"/>
      <c r="DU22" s="39"/>
      <c r="DV22" s="39"/>
      <c r="DW22" s="39"/>
      <c r="DX22" s="39"/>
      <c r="DY22" s="39"/>
      <c r="DZ22" s="39"/>
      <c r="EA22" s="39"/>
      <c r="EB22" s="39"/>
      <c r="EC22" s="39"/>
      <c r="ED22" s="39"/>
      <c r="EE22" s="39"/>
      <c r="EF22" s="39"/>
      <c r="EG22" s="39"/>
      <c r="EH22" s="39"/>
      <c r="EI22" s="39"/>
      <c r="EJ22" s="39"/>
      <c r="EK22" s="39"/>
      <c r="EL22" s="39"/>
      <c r="EM22" s="39"/>
      <c r="EN22" s="39"/>
      <c r="EO22" s="39"/>
      <c r="EP22" s="39"/>
      <c r="EQ22" s="39"/>
      <c r="ER22" s="39"/>
      <c r="ES22" s="39"/>
      <c r="ET22" s="39"/>
      <c r="EU22" s="39"/>
      <c r="EV22" s="39"/>
      <c r="EW22" s="39"/>
      <c r="EX22" s="39"/>
      <c r="EY22" s="39"/>
      <c r="EZ22" s="39"/>
      <c r="FA22" s="39"/>
      <c r="FB22" s="39"/>
      <c r="FC22" s="39"/>
      <c r="FD22" s="39"/>
      <c r="FE22" s="39"/>
      <c r="FF22" s="39"/>
      <c r="FG22" s="39"/>
      <c r="FH22" s="39"/>
      <c r="FI22" s="39"/>
      <c r="FJ22" s="39"/>
      <c r="FK22" s="39"/>
      <c r="FL22" s="39"/>
      <c r="FM22" s="39"/>
      <c r="FN22" s="39"/>
      <c r="FO22" s="39"/>
      <c r="FP22" s="39"/>
      <c r="FQ22" s="39"/>
      <c r="FR22" s="39"/>
      <c r="FS22" s="39"/>
      <c r="FT22" s="39"/>
      <c r="FU22" s="39"/>
      <c r="FV22" s="39"/>
      <c r="FW22" s="39"/>
      <c r="FX22" s="39"/>
      <c r="FY22" s="39"/>
      <c r="FZ22" s="39"/>
      <c r="GA22" s="39"/>
      <c r="GB22" s="39"/>
      <c r="GC22" s="39"/>
      <c r="GD22" s="39"/>
      <c r="GE22" s="39"/>
      <c r="GF22" s="39"/>
      <c r="GG22" s="39"/>
      <c r="GH22" s="39"/>
      <c r="GI22" s="39"/>
      <c r="GJ22" s="39"/>
      <c r="GK22" s="39"/>
      <c r="GL22" s="39"/>
      <c r="GM22" s="39"/>
      <c r="GN22" s="39"/>
      <c r="GO22" s="39"/>
      <c r="GP22" s="39"/>
      <c r="GQ22" s="39"/>
      <c r="GR22" s="39"/>
      <c r="GS22" s="39"/>
      <c r="GT22" s="39"/>
      <c r="GU22" s="39"/>
      <c r="GV22" s="39"/>
      <c r="GW22" s="39"/>
      <c r="GX22" s="39"/>
      <c r="GY22" s="39"/>
      <c r="GZ22" s="39"/>
      <c r="HA22" s="39"/>
      <c r="HB22" s="39"/>
      <c r="HC22" s="39"/>
      <c r="HD22" s="39"/>
      <c r="HE22" s="39"/>
      <c r="HF22" s="39"/>
      <c r="HG22" s="39"/>
      <c r="HH22" s="39"/>
      <c r="HI22" s="39"/>
      <c r="HJ22" s="39"/>
      <c r="HK22" s="39"/>
      <c r="HL22" s="39"/>
      <c r="HM22" s="39"/>
      <c r="HN22" s="39"/>
      <c r="HO22" s="39"/>
      <c r="HP22" s="39"/>
      <c r="HQ22" s="39"/>
      <c r="HR22" s="39"/>
      <c r="HS22" s="39"/>
      <c r="HT22" s="39"/>
      <c r="HU22" s="39"/>
      <c r="HV22" s="39"/>
      <c r="HW22" s="39"/>
      <c r="HX22" s="39"/>
      <c r="HY22" s="39"/>
      <c r="HZ22" s="39"/>
      <c r="IA22" s="39"/>
      <c r="IB22" s="39"/>
      <c r="IC22" s="39"/>
    </row>
    <row r="23" spans="1:237">
      <c r="A23" s="626"/>
      <c r="B23" s="627"/>
      <c r="C23" s="627"/>
      <c r="D23" s="669"/>
      <c r="E23" s="669"/>
      <c r="F23" s="669"/>
      <c r="G23" s="669"/>
      <c r="H23" s="669"/>
      <c r="I23" s="679" t="s">
        <v>301</v>
      </c>
      <c r="J23" s="680"/>
      <c r="K23" s="680"/>
      <c r="L23" s="680"/>
      <c r="M23" s="680"/>
      <c r="N23" s="680"/>
      <c r="P23" s="7" t="s">
        <v>296</v>
      </c>
      <c r="Q23" s="671"/>
      <c r="R23" s="672"/>
      <c r="S23" s="672"/>
      <c r="T23" s="6" t="s">
        <v>297</v>
      </c>
      <c r="U23" s="671"/>
      <c r="V23" s="671"/>
      <c r="W23" s="671"/>
      <c r="X23" s="671"/>
      <c r="Y23" s="92"/>
      <c r="Z23" s="92"/>
      <c r="AA23" s="92"/>
      <c r="AB23" s="92"/>
      <c r="AC23" s="92"/>
      <c r="AD23" s="92"/>
      <c r="AE23" s="92"/>
      <c r="AF23" s="92"/>
      <c r="AG23" s="92"/>
      <c r="AH23" s="92"/>
      <c r="AI23" s="92"/>
      <c r="AJ23" s="92"/>
      <c r="AK23" s="92"/>
      <c r="AL23" s="92"/>
      <c r="AM23" s="92"/>
      <c r="AN23" s="92"/>
      <c r="AO23" s="92"/>
      <c r="AP23" s="92"/>
      <c r="AQ23" s="92"/>
      <c r="AR23" s="92"/>
      <c r="AS23" s="92"/>
      <c r="AT23" s="92"/>
      <c r="AU23" s="674"/>
      <c r="AV23" s="674"/>
      <c r="AW23" s="675"/>
      <c r="AX23" s="39"/>
      <c r="AY23" s="39"/>
      <c r="AZ23" s="39"/>
      <c r="BA23" s="39"/>
      <c r="BB23" s="39"/>
      <c r="BC23" s="39"/>
      <c r="BD23" s="39"/>
      <c r="BE23" s="39"/>
      <c r="BF23" s="39"/>
      <c r="BG23" s="39"/>
      <c r="BH23" s="39"/>
      <c r="BI23" s="39"/>
      <c r="BJ23" s="39"/>
      <c r="BK23" s="39"/>
      <c r="BL23" s="39"/>
      <c r="BM23" s="39"/>
      <c r="BN23" s="39"/>
      <c r="BO23" s="39"/>
      <c r="BP23" s="94" t="s">
        <v>102</v>
      </c>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c r="FF23" s="39"/>
      <c r="FG23" s="39"/>
      <c r="FH23" s="39"/>
      <c r="FI23" s="39"/>
      <c r="FJ23" s="39"/>
      <c r="FK23" s="39"/>
      <c r="FL23" s="39"/>
      <c r="FM23" s="39"/>
      <c r="FN23" s="39"/>
      <c r="FO23" s="39"/>
      <c r="FP23" s="39"/>
      <c r="FQ23" s="39"/>
      <c r="FR23" s="39"/>
      <c r="FS23" s="39"/>
      <c r="FT23" s="39"/>
      <c r="FU23" s="39"/>
      <c r="FV23" s="39"/>
      <c r="FW23" s="39"/>
      <c r="FX23" s="39"/>
      <c r="FY23" s="39"/>
      <c r="FZ23" s="39"/>
      <c r="GA23" s="39"/>
      <c r="GB23" s="39"/>
      <c r="GC23" s="39"/>
      <c r="GD23" s="39"/>
      <c r="GE23" s="39"/>
      <c r="GF23" s="39"/>
      <c r="GG23" s="39"/>
      <c r="GH23" s="39"/>
      <c r="GI23" s="39"/>
      <c r="GJ23" s="39"/>
      <c r="GK23" s="39"/>
      <c r="GL23" s="39"/>
      <c r="GM23" s="39"/>
      <c r="GN23" s="39"/>
      <c r="GO23" s="39"/>
      <c r="GP23" s="39"/>
      <c r="GQ23" s="39"/>
      <c r="GR23" s="39"/>
      <c r="GS23" s="39"/>
      <c r="GT23" s="39"/>
      <c r="GU23" s="39"/>
      <c r="GV23" s="39"/>
      <c r="GW23" s="39"/>
      <c r="GX23" s="39"/>
      <c r="GY23" s="39"/>
      <c r="GZ23" s="39"/>
      <c r="HA23" s="39"/>
      <c r="HB23" s="39"/>
      <c r="HC23" s="39"/>
      <c r="HD23" s="39"/>
      <c r="HE23" s="39"/>
      <c r="HF23" s="39"/>
      <c r="HG23" s="39"/>
      <c r="HH23" s="39"/>
      <c r="HI23" s="39"/>
      <c r="HJ23" s="39"/>
      <c r="HK23" s="39"/>
      <c r="HL23" s="39"/>
      <c r="HM23" s="39"/>
      <c r="HN23" s="39"/>
      <c r="HO23" s="39"/>
      <c r="HP23" s="39"/>
      <c r="HQ23" s="39"/>
      <c r="HR23" s="39"/>
      <c r="HS23" s="39"/>
      <c r="HT23" s="39"/>
      <c r="HU23" s="39"/>
      <c r="HV23" s="39"/>
      <c r="HW23" s="39"/>
      <c r="HX23" s="39"/>
      <c r="HY23" s="39"/>
      <c r="HZ23" s="39"/>
      <c r="IA23" s="39"/>
      <c r="IB23" s="39"/>
      <c r="IC23" s="39"/>
    </row>
    <row r="24" spans="1:237">
      <c r="A24" s="626"/>
      <c r="B24" s="627"/>
      <c r="C24" s="627"/>
      <c r="D24" s="669"/>
      <c r="E24" s="669"/>
      <c r="F24" s="669"/>
      <c r="G24" s="669"/>
      <c r="H24" s="669"/>
      <c r="I24" s="679" t="s">
        <v>302</v>
      </c>
      <c r="J24" s="680"/>
      <c r="K24" s="680"/>
      <c r="L24" s="680"/>
      <c r="M24" s="680"/>
      <c r="N24" s="680"/>
      <c r="O24" s="92"/>
      <c r="P24" s="683"/>
      <c r="Q24" s="683"/>
      <c r="R24" s="683"/>
      <c r="S24" s="683"/>
      <c r="T24" s="683"/>
      <c r="U24" s="683"/>
      <c r="V24" s="683"/>
      <c r="W24" s="683"/>
      <c r="X24" s="683"/>
      <c r="Y24" s="683"/>
      <c r="Z24" s="683"/>
      <c r="AA24" s="683"/>
      <c r="AB24" s="683"/>
      <c r="AC24" s="683"/>
      <c r="AD24" s="683"/>
      <c r="AE24" s="683"/>
      <c r="AF24" s="683"/>
      <c r="AG24" s="683"/>
      <c r="AH24" s="683"/>
      <c r="AI24" s="683"/>
      <c r="AJ24" s="683"/>
      <c r="AK24" s="683"/>
      <c r="AL24" s="683"/>
      <c r="AM24" s="683"/>
      <c r="AN24" s="683"/>
      <c r="AO24" s="683"/>
      <c r="AP24" s="683"/>
      <c r="AQ24" s="683"/>
      <c r="AR24" s="683"/>
      <c r="AS24" s="683"/>
      <c r="AT24" s="683"/>
      <c r="AU24" s="674"/>
      <c r="AV24" s="674"/>
      <c r="AW24" s="675"/>
      <c r="AX24" s="39"/>
      <c r="AY24" s="39"/>
      <c r="AZ24" s="39"/>
      <c r="BA24" s="39"/>
      <c r="BB24" s="39"/>
      <c r="BC24" s="39"/>
      <c r="BD24" s="39"/>
      <c r="BE24" s="39"/>
      <c r="BF24" s="39"/>
      <c r="BG24" s="39"/>
      <c r="BH24" s="39"/>
      <c r="BI24" s="39"/>
      <c r="BJ24" s="39"/>
      <c r="BK24" s="39"/>
      <c r="BL24" s="39"/>
      <c r="BM24" s="39"/>
      <c r="BN24" s="39"/>
      <c r="BO24" s="39"/>
      <c r="BP24" s="94" t="s">
        <v>109</v>
      </c>
      <c r="BQ24" s="39"/>
      <c r="BR24" s="39"/>
      <c r="BS24" s="39"/>
      <c r="BT24" s="39"/>
      <c r="BU24" s="39"/>
      <c r="BV24" s="39"/>
      <c r="BW24" s="39"/>
      <c r="BX24" s="39"/>
      <c r="BY24" s="39"/>
      <c r="BZ24" s="39"/>
      <c r="CA24" s="39"/>
      <c r="CB24" s="39"/>
      <c r="CC24" s="39"/>
      <c r="CD24" s="39"/>
      <c r="CE24" s="39"/>
      <c r="CF24" s="39"/>
      <c r="CG24" s="39"/>
      <c r="CH24" s="39"/>
      <c r="CI24" s="39"/>
      <c r="CJ24" s="39"/>
      <c r="CK24" s="39"/>
      <c r="CL24" s="39"/>
      <c r="CM24" s="39"/>
      <c r="CN24" s="39"/>
      <c r="CO24" s="39"/>
      <c r="CP24" s="39"/>
      <c r="CQ24" s="39"/>
      <c r="CR24" s="39"/>
      <c r="CS24" s="39"/>
      <c r="CT24" s="39"/>
      <c r="CU24" s="39"/>
      <c r="CV24" s="39"/>
      <c r="CW24" s="39"/>
      <c r="CX24" s="39"/>
      <c r="CY24" s="39"/>
      <c r="CZ24" s="39"/>
      <c r="DA24" s="39"/>
      <c r="DB24" s="39"/>
      <c r="DC24" s="39"/>
      <c r="DD24" s="39"/>
      <c r="DE24" s="39"/>
      <c r="DF24" s="39"/>
      <c r="DG24" s="39"/>
      <c r="DH24" s="39"/>
      <c r="DI24" s="39"/>
      <c r="DJ24" s="39"/>
      <c r="DK24" s="39"/>
      <c r="DL24" s="39"/>
      <c r="DM24" s="39"/>
      <c r="DN24" s="39"/>
      <c r="DO24" s="39"/>
      <c r="DP24" s="39"/>
      <c r="DQ24" s="39"/>
      <c r="DR24" s="39"/>
      <c r="DS24" s="39"/>
      <c r="DT24" s="39"/>
      <c r="DU24" s="39"/>
      <c r="DV24" s="39"/>
      <c r="DW24" s="39"/>
      <c r="DX24" s="39"/>
      <c r="DY24" s="39"/>
      <c r="DZ24" s="39"/>
      <c r="EA24" s="39"/>
      <c r="EB24" s="39"/>
      <c r="EC24" s="39"/>
      <c r="ED24" s="39"/>
      <c r="EE24" s="39"/>
      <c r="EF24" s="39"/>
      <c r="EG24" s="39"/>
      <c r="EH24" s="39"/>
      <c r="EI24" s="39"/>
      <c r="EJ24" s="39"/>
      <c r="EK24" s="39"/>
      <c r="EL24" s="39"/>
      <c r="EM24" s="39"/>
      <c r="EN24" s="39"/>
      <c r="EO24" s="39"/>
      <c r="EP24" s="39"/>
      <c r="EQ24" s="39"/>
      <c r="ER24" s="39"/>
      <c r="ES24" s="39"/>
      <c r="ET24" s="39"/>
      <c r="EU24" s="39"/>
      <c r="EV24" s="39"/>
      <c r="EW24" s="39"/>
      <c r="EX24" s="39"/>
      <c r="EY24" s="39"/>
      <c r="EZ24" s="39"/>
      <c r="FA24" s="39"/>
      <c r="FB24" s="39"/>
      <c r="FC24" s="39"/>
      <c r="FD24" s="39"/>
      <c r="FE24" s="39"/>
      <c r="FF24" s="39"/>
      <c r="FG24" s="39"/>
      <c r="FH24" s="39"/>
      <c r="FI24" s="39"/>
      <c r="FJ24" s="39"/>
      <c r="FK24" s="39"/>
      <c r="FL24" s="39"/>
      <c r="FM24" s="39"/>
      <c r="FN24" s="39"/>
      <c r="FO24" s="39"/>
      <c r="FP24" s="39"/>
      <c r="FQ24" s="39"/>
      <c r="FR24" s="39"/>
      <c r="FS24" s="39"/>
      <c r="FT24" s="39"/>
      <c r="FU24" s="39"/>
      <c r="FV24" s="39"/>
      <c r="FW24" s="39"/>
      <c r="FX24" s="39"/>
      <c r="FY24" s="39"/>
      <c r="FZ24" s="39"/>
      <c r="GA24" s="39"/>
      <c r="GB24" s="39"/>
      <c r="GC24" s="39"/>
      <c r="GD24" s="39"/>
      <c r="GE24" s="39"/>
      <c r="GF24" s="39"/>
      <c r="GG24" s="39"/>
      <c r="GH24" s="39"/>
      <c r="GI24" s="39"/>
      <c r="GJ24" s="39"/>
      <c r="GK24" s="39"/>
      <c r="GL24" s="39"/>
      <c r="GM24" s="39"/>
      <c r="GN24" s="39"/>
      <c r="GO24" s="39"/>
      <c r="GP24" s="39"/>
      <c r="GQ24" s="39"/>
      <c r="GR24" s="39"/>
      <c r="GS24" s="39"/>
      <c r="GT24" s="39"/>
      <c r="GU24" s="39"/>
      <c r="GV24" s="39"/>
      <c r="GW24" s="39"/>
      <c r="GX24" s="39"/>
      <c r="GY24" s="39"/>
      <c r="GZ24" s="39"/>
      <c r="HA24" s="39"/>
      <c r="HB24" s="39"/>
      <c r="HC24" s="39"/>
      <c r="HD24" s="39"/>
      <c r="HE24" s="39"/>
      <c r="HF24" s="39"/>
      <c r="HG24" s="39"/>
      <c r="HH24" s="39"/>
      <c r="HI24" s="39"/>
      <c r="HJ24" s="39"/>
      <c r="HK24" s="39"/>
      <c r="HL24" s="39"/>
      <c r="HM24" s="39"/>
      <c r="HN24" s="39"/>
      <c r="HO24" s="39"/>
      <c r="HP24" s="39"/>
      <c r="HQ24" s="39"/>
      <c r="HR24" s="39"/>
      <c r="HS24" s="39"/>
      <c r="HT24" s="39"/>
      <c r="HU24" s="39"/>
      <c r="HV24" s="39"/>
      <c r="HW24" s="39"/>
      <c r="HX24" s="39"/>
      <c r="HY24" s="39"/>
      <c r="HZ24" s="39"/>
      <c r="IA24" s="39"/>
      <c r="IB24" s="39"/>
      <c r="IC24" s="39"/>
    </row>
    <row r="25" spans="1:237">
      <c r="A25" s="626"/>
      <c r="B25" s="627"/>
      <c r="C25" s="627"/>
      <c r="D25" s="684" t="s">
        <v>303</v>
      </c>
      <c r="E25" s="684"/>
      <c r="F25" s="684"/>
      <c r="G25" s="684"/>
      <c r="H25" s="684"/>
      <c r="I25" s="684"/>
      <c r="J25" s="684"/>
      <c r="K25" s="684"/>
      <c r="L25" s="684"/>
      <c r="M25" s="684"/>
      <c r="N25" s="684"/>
      <c r="O25" s="684"/>
      <c r="P25" s="684"/>
      <c r="Q25" s="684"/>
      <c r="R25" s="684"/>
      <c r="S25" s="684"/>
      <c r="T25" s="684"/>
      <c r="U25" s="684"/>
      <c r="V25" s="684"/>
      <c r="W25" s="684"/>
      <c r="X25" s="684"/>
      <c r="Y25" s="684"/>
      <c r="Z25" s="684"/>
      <c r="AA25" s="684"/>
      <c r="AB25" s="684"/>
      <c r="AC25" s="684"/>
      <c r="AD25" s="684"/>
      <c r="AE25" s="684"/>
      <c r="AF25" s="684"/>
      <c r="AG25" s="684"/>
      <c r="AH25" s="684"/>
      <c r="AI25" s="684"/>
      <c r="AJ25" s="684"/>
      <c r="AK25" s="684"/>
      <c r="AL25" s="684"/>
      <c r="AM25" s="684"/>
      <c r="AN25" s="684"/>
      <c r="AO25" s="684"/>
      <c r="AP25" s="684"/>
      <c r="AQ25" s="684"/>
      <c r="AR25" s="684"/>
      <c r="AS25" s="684"/>
      <c r="AT25" s="684"/>
      <c r="AU25" s="674"/>
      <c r="AV25" s="674"/>
      <c r="AW25" s="675"/>
      <c r="AX25" s="39"/>
      <c r="AY25" s="39"/>
      <c r="AZ25" s="39"/>
      <c r="BA25" s="39"/>
      <c r="BB25" s="39"/>
      <c r="BC25" s="39"/>
      <c r="BD25" s="39"/>
      <c r="BE25" s="39"/>
      <c r="BF25" s="39"/>
      <c r="BG25" s="39"/>
      <c r="BH25" s="39"/>
      <c r="BI25" s="39"/>
      <c r="BJ25" s="39"/>
      <c r="BK25" s="39"/>
      <c r="BL25" s="39"/>
      <c r="BM25" s="39"/>
      <c r="BN25" s="39"/>
      <c r="BO25" s="39"/>
      <c r="BP25" s="94" t="s">
        <v>113</v>
      </c>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c r="EY25" s="39"/>
      <c r="EZ25" s="39"/>
      <c r="FA25" s="39"/>
      <c r="FB25" s="39"/>
      <c r="FC25" s="39"/>
      <c r="FD25" s="39"/>
      <c r="FE25" s="39"/>
      <c r="FF25" s="39"/>
      <c r="FG25" s="39"/>
      <c r="FH25" s="39"/>
      <c r="FI25" s="39"/>
      <c r="FJ25" s="39"/>
      <c r="FK25" s="39"/>
      <c r="FL25" s="39"/>
      <c r="FM25" s="39"/>
      <c r="FN25" s="39"/>
      <c r="FO25" s="39"/>
      <c r="FP25" s="39"/>
      <c r="FQ25" s="39"/>
      <c r="FR25" s="39"/>
      <c r="FS25" s="39"/>
      <c r="FT25" s="39"/>
      <c r="FU25" s="39"/>
      <c r="FV25" s="39"/>
      <c r="FW25" s="39"/>
      <c r="FX25" s="39"/>
      <c r="FY25" s="39"/>
      <c r="FZ25" s="39"/>
      <c r="GA25" s="39"/>
      <c r="GB25" s="39"/>
      <c r="GC25" s="39"/>
      <c r="GD25" s="39"/>
      <c r="GE25" s="39"/>
      <c r="GF25" s="39"/>
      <c r="GG25" s="39"/>
      <c r="GH25" s="39"/>
      <c r="GI25" s="39"/>
      <c r="GJ25" s="39"/>
      <c r="GK25" s="39"/>
      <c r="GL25" s="39"/>
      <c r="GM25" s="39"/>
      <c r="GN25" s="39"/>
      <c r="GO25" s="39"/>
      <c r="GP25" s="39"/>
      <c r="GQ25" s="39"/>
      <c r="GR25" s="39"/>
      <c r="GS25" s="39"/>
      <c r="GT25" s="39"/>
      <c r="GU25" s="39"/>
      <c r="GV25" s="39"/>
      <c r="GW25" s="39"/>
      <c r="GX25" s="39"/>
      <c r="GY25" s="39"/>
      <c r="GZ25" s="39"/>
      <c r="HA25" s="39"/>
      <c r="HB25" s="39"/>
      <c r="HC25" s="39"/>
      <c r="HD25" s="39"/>
      <c r="HE25" s="39"/>
      <c r="HF25" s="39"/>
      <c r="HG25" s="39"/>
      <c r="HH25" s="39"/>
      <c r="HI25" s="39"/>
      <c r="HJ25" s="39"/>
      <c r="HK25" s="39"/>
      <c r="HL25" s="39"/>
      <c r="HM25" s="39"/>
      <c r="HN25" s="39"/>
      <c r="HO25" s="39"/>
      <c r="HP25" s="39"/>
      <c r="HQ25" s="39"/>
      <c r="HR25" s="39"/>
      <c r="HS25" s="39"/>
      <c r="HT25" s="39"/>
      <c r="HU25" s="39"/>
      <c r="HV25" s="39"/>
      <c r="HW25" s="39"/>
      <c r="HX25" s="39"/>
      <c r="HY25" s="39"/>
      <c r="HZ25" s="39"/>
      <c r="IA25" s="39"/>
      <c r="IB25" s="39"/>
      <c r="IC25" s="39"/>
    </row>
    <row r="26" spans="1:237">
      <c r="A26" s="626"/>
      <c r="B26" s="627"/>
      <c r="C26" s="627"/>
      <c r="D26" s="684"/>
      <c r="E26" s="684"/>
      <c r="F26" s="684"/>
      <c r="G26" s="684"/>
      <c r="H26" s="684"/>
      <c r="I26" s="684"/>
      <c r="J26" s="684"/>
      <c r="K26" s="684"/>
      <c r="L26" s="684"/>
      <c r="M26" s="684"/>
      <c r="N26" s="684"/>
      <c r="O26" s="684"/>
      <c r="P26" s="684"/>
      <c r="Q26" s="684"/>
      <c r="R26" s="684"/>
      <c r="S26" s="684"/>
      <c r="T26" s="684"/>
      <c r="U26" s="684"/>
      <c r="V26" s="684"/>
      <c r="W26" s="684"/>
      <c r="X26" s="684"/>
      <c r="Y26" s="684"/>
      <c r="Z26" s="684"/>
      <c r="AA26" s="684"/>
      <c r="AB26" s="684"/>
      <c r="AC26" s="684"/>
      <c r="AD26" s="684"/>
      <c r="AE26" s="684"/>
      <c r="AF26" s="684"/>
      <c r="AG26" s="684"/>
      <c r="AH26" s="684"/>
      <c r="AI26" s="684"/>
      <c r="AJ26" s="684"/>
      <c r="AK26" s="684"/>
      <c r="AL26" s="684"/>
      <c r="AM26" s="684"/>
      <c r="AN26" s="684"/>
      <c r="AO26" s="684"/>
      <c r="AP26" s="684"/>
      <c r="AQ26" s="684"/>
      <c r="AR26" s="684"/>
      <c r="AS26" s="684"/>
      <c r="AT26" s="684"/>
      <c r="AU26" s="674"/>
      <c r="AV26" s="674"/>
      <c r="AW26" s="675"/>
      <c r="AX26" s="39"/>
      <c r="AY26" s="39"/>
      <c r="AZ26" s="39"/>
      <c r="BA26" s="39"/>
      <c r="BB26" s="39"/>
      <c r="BC26" s="39"/>
      <c r="BD26" s="39"/>
      <c r="BE26" s="39"/>
      <c r="BF26" s="39"/>
      <c r="BG26" s="39"/>
      <c r="BH26" s="39"/>
      <c r="BI26" s="39"/>
      <c r="BJ26" s="39"/>
      <c r="BK26" s="39"/>
      <c r="BL26" s="39"/>
      <c r="BM26" s="39"/>
      <c r="BN26" s="39"/>
      <c r="BO26" s="39"/>
      <c r="BP26" s="94" t="s">
        <v>118</v>
      </c>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39"/>
      <c r="EQ26" s="39"/>
      <c r="ER26" s="39"/>
      <c r="ES26" s="39"/>
      <c r="ET26" s="39"/>
      <c r="EU26" s="39"/>
      <c r="EV26" s="39"/>
      <c r="EW26" s="39"/>
      <c r="EX26" s="39"/>
      <c r="EY26" s="39"/>
      <c r="EZ26" s="39"/>
      <c r="FA26" s="39"/>
      <c r="FB26" s="39"/>
      <c r="FC26" s="39"/>
      <c r="FD26" s="39"/>
      <c r="FE26" s="39"/>
      <c r="FF26" s="39"/>
      <c r="FG26" s="39"/>
      <c r="FH26" s="39"/>
      <c r="FI26" s="39"/>
      <c r="FJ26" s="39"/>
      <c r="FK26" s="39"/>
      <c r="FL26" s="39"/>
      <c r="FM26" s="39"/>
      <c r="FN26" s="39"/>
      <c r="FO26" s="39"/>
      <c r="FP26" s="39"/>
      <c r="FQ26" s="39"/>
      <c r="FR26" s="39"/>
      <c r="FS26" s="39"/>
      <c r="FT26" s="39"/>
      <c r="FU26" s="39"/>
      <c r="FV26" s="39"/>
      <c r="FW26" s="39"/>
      <c r="FX26" s="39"/>
      <c r="FY26" s="39"/>
      <c r="FZ26" s="39"/>
      <c r="GA26" s="39"/>
      <c r="GB26" s="39"/>
      <c r="GC26" s="39"/>
      <c r="GD26" s="39"/>
      <c r="GE26" s="39"/>
      <c r="GF26" s="39"/>
      <c r="GG26" s="39"/>
      <c r="GH26" s="39"/>
      <c r="GI26" s="39"/>
      <c r="GJ26" s="39"/>
      <c r="GK26" s="39"/>
      <c r="GL26" s="39"/>
      <c r="GM26" s="39"/>
      <c r="GN26" s="39"/>
      <c r="GO26" s="39"/>
      <c r="GP26" s="39"/>
      <c r="GQ26" s="39"/>
      <c r="GR26" s="39"/>
      <c r="GS26" s="39"/>
      <c r="GT26" s="39"/>
      <c r="GU26" s="39"/>
      <c r="GV26" s="39"/>
      <c r="GW26" s="39"/>
      <c r="GX26" s="39"/>
      <c r="GY26" s="39"/>
      <c r="GZ26" s="39"/>
      <c r="HA26" s="39"/>
      <c r="HB26" s="39"/>
      <c r="HC26" s="39"/>
      <c r="HD26" s="39"/>
      <c r="HE26" s="39"/>
      <c r="HF26" s="39"/>
      <c r="HG26" s="39"/>
      <c r="HH26" s="39"/>
      <c r="HI26" s="39"/>
      <c r="HJ26" s="39"/>
      <c r="HK26" s="39"/>
      <c r="HL26" s="39"/>
      <c r="HM26" s="39"/>
      <c r="HN26" s="39"/>
      <c r="HO26" s="39"/>
      <c r="HP26" s="39"/>
      <c r="HQ26" s="39"/>
      <c r="HR26" s="39"/>
      <c r="HS26" s="39"/>
      <c r="HT26" s="39"/>
      <c r="HU26" s="39"/>
      <c r="HV26" s="39"/>
      <c r="HW26" s="39"/>
      <c r="HX26" s="39"/>
      <c r="HY26" s="39"/>
      <c r="HZ26" s="39"/>
      <c r="IA26" s="39"/>
      <c r="IB26" s="39"/>
      <c r="IC26" s="39"/>
    </row>
    <row r="27" spans="1:237">
      <c r="A27" s="626"/>
      <c r="B27" s="627"/>
      <c r="C27" s="627"/>
      <c r="D27" s="684" t="s">
        <v>304</v>
      </c>
      <c r="E27" s="684"/>
      <c r="F27" s="684"/>
      <c r="G27" s="684"/>
      <c r="H27" s="684"/>
      <c r="I27" s="684"/>
      <c r="J27" s="684"/>
      <c r="K27" s="684"/>
      <c r="L27" s="684"/>
      <c r="M27" s="684"/>
      <c r="N27" s="684"/>
      <c r="O27" s="684"/>
      <c r="P27" s="684"/>
      <c r="Q27" s="684"/>
      <c r="R27" s="684"/>
      <c r="S27" s="684"/>
      <c r="T27" s="684"/>
      <c r="U27" s="684"/>
      <c r="V27" s="684"/>
      <c r="W27" s="684"/>
      <c r="X27" s="684"/>
      <c r="Y27" s="684"/>
      <c r="Z27" s="684"/>
      <c r="AA27" s="684"/>
      <c r="AB27" s="684"/>
      <c r="AC27" s="684"/>
      <c r="AD27" s="684"/>
      <c r="AE27" s="684"/>
      <c r="AF27" s="684"/>
      <c r="AG27" s="684"/>
      <c r="AH27" s="684"/>
      <c r="AI27" s="684"/>
      <c r="AJ27" s="684"/>
      <c r="AK27" s="684"/>
      <c r="AL27" s="684"/>
      <c r="AM27" s="684"/>
      <c r="AN27" s="684"/>
      <c r="AO27" s="684"/>
      <c r="AP27" s="684"/>
      <c r="AQ27" s="684"/>
      <c r="AR27" s="684"/>
      <c r="AS27" s="684"/>
      <c r="AT27" s="684"/>
      <c r="AU27" s="674"/>
      <c r="AV27" s="674"/>
      <c r="AW27" s="675"/>
      <c r="AX27" s="39"/>
      <c r="AY27" s="39"/>
      <c r="AZ27" s="39"/>
      <c r="BA27" s="39"/>
      <c r="BB27" s="39"/>
      <c r="BC27" s="39"/>
      <c r="BD27" s="39"/>
      <c r="BE27" s="39"/>
      <c r="BF27" s="39"/>
      <c r="BG27" s="39"/>
      <c r="BH27" s="39"/>
      <c r="BI27" s="39"/>
      <c r="BJ27" s="39"/>
      <c r="BK27" s="39"/>
      <c r="BL27" s="39"/>
      <c r="BM27" s="39"/>
      <c r="BN27" s="39"/>
      <c r="BO27" s="39"/>
      <c r="BP27" s="94" t="s">
        <v>121</v>
      </c>
      <c r="BQ27" s="39"/>
      <c r="BR27" s="39"/>
      <c r="BS27" s="39"/>
      <c r="BT27" s="39"/>
      <c r="BU27" s="39"/>
      <c r="BV27" s="39"/>
      <c r="BW27" s="39"/>
      <c r="BX27" s="39"/>
      <c r="BY27" s="39"/>
      <c r="BZ27" s="39"/>
      <c r="CA27" s="39"/>
      <c r="CB27" s="39"/>
      <c r="CC27" s="39"/>
      <c r="CD27" s="39"/>
      <c r="CE27" s="39"/>
      <c r="CF27" s="39"/>
      <c r="CG27" s="39"/>
      <c r="CH27" s="39"/>
      <c r="CI27" s="39"/>
      <c r="CJ27" s="39"/>
      <c r="CK27" s="39"/>
      <c r="CL27" s="39"/>
      <c r="CM27" s="39"/>
      <c r="CN27" s="39"/>
      <c r="CO27" s="39"/>
      <c r="CP27" s="39"/>
      <c r="CQ27" s="39"/>
      <c r="CR27" s="39"/>
      <c r="CS27" s="39"/>
      <c r="CT27" s="39"/>
      <c r="CU27" s="39"/>
      <c r="CV27" s="39"/>
      <c r="CW27" s="39"/>
      <c r="CX27" s="39"/>
      <c r="CY27" s="39"/>
      <c r="CZ27" s="39"/>
      <c r="DA27" s="39"/>
      <c r="DB27" s="39"/>
      <c r="DC27" s="39"/>
      <c r="DD27" s="39"/>
      <c r="DE27" s="39"/>
      <c r="DF27" s="39"/>
      <c r="DG27" s="39"/>
      <c r="DH27" s="39"/>
      <c r="DI27" s="39"/>
      <c r="DJ27" s="39"/>
      <c r="DK27" s="39"/>
      <c r="DL27" s="39"/>
      <c r="DM27" s="39"/>
      <c r="DN27" s="39"/>
      <c r="DO27" s="39"/>
      <c r="DP27" s="39"/>
      <c r="DQ27" s="39"/>
      <c r="DR27" s="39"/>
      <c r="DS27" s="39"/>
      <c r="DT27" s="39"/>
      <c r="DU27" s="39"/>
      <c r="DV27" s="39"/>
      <c r="DW27" s="39"/>
      <c r="DX27" s="39"/>
      <c r="DY27" s="39"/>
      <c r="DZ27" s="39"/>
      <c r="EA27" s="39"/>
      <c r="EB27" s="39"/>
      <c r="EC27" s="39"/>
      <c r="ED27" s="39"/>
      <c r="EE27" s="39"/>
      <c r="EF27" s="39"/>
      <c r="EG27" s="39"/>
      <c r="EH27" s="39"/>
      <c r="EI27" s="39"/>
      <c r="EJ27" s="39"/>
      <c r="EK27" s="39"/>
      <c r="EL27" s="39"/>
      <c r="EM27" s="39"/>
      <c r="EN27" s="39"/>
      <c r="EO27" s="39"/>
      <c r="EP27" s="39"/>
      <c r="EQ27" s="39"/>
      <c r="ER27" s="39"/>
      <c r="ES27" s="39"/>
      <c r="ET27" s="39"/>
      <c r="EU27" s="39"/>
      <c r="EV27" s="39"/>
      <c r="EW27" s="39"/>
      <c r="EX27" s="39"/>
      <c r="EY27" s="39"/>
      <c r="EZ27" s="39"/>
      <c r="FA27" s="39"/>
      <c r="FB27" s="39"/>
      <c r="FC27" s="39"/>
      <c r="FD27" s="39"/>
      <c r="FE27" s="39"/>
      <c r="FF27" s="39"/>
      <c r="FG27" s="39"/>
      <c r="FH27" s="39"/>
      <c r="FI27" s="39"/>
      <c r="FJ27" s="39"/>
      <c r="FK27" s="39"/>
      <c r="FL27" s="39"/>
      <c r="FM27" s="39"/>
      <c r="FN27" s="39"/>
      <c r="FO27" s="39"/>
      <c r="FP27" s="39"/>
      <c r="FQ27" s="39"/>
      <c r="FR27" s="39"/>
      <c r="FS27" s="39"/>
      <c r="FT27" s="39"/>
      <c r="FU27" s="39"/>
      <c r="FV27" s="39"/>
      <c r="FW27" s="39"/>
      <c r="FX27" s="39"/>
      <c r="FY27" s="39"/>
      <c r="FZ27" s="39"/>
      <c r="GA27" s="39"/>
      <c r="GB27" s="39"/>
      <c r="GC27" s="39"/>
      <c r="GD27" s="39"/>
      <c r="GE27" s="39"/>
      <c r="GF27" s="39"/>
      <c r="GG27" s="39"/>
      <c r="GH27" s="39"/>
      <c r="GI27" s="39"/>
      <c r="GJ27" s="39"/>
      <c r="GK27" s="39"/>
      <c r="GL27" s="39"/>
      <c r="GM27" s="39"/>
      <c r="GN27" s="39"/>
      <c r="GO27" s="39"/>
      <c r="GP27" s="39"/>
      <c r="GQ27" s="39"/>
      <c r="GR27" s="39"/>
      <c r="GS27" s="39"/>
      <c r="GT27" s="39"/>
      <c r="GU27" s="39"/>
      <c r="GV27" s="39"/>
      <c r="GW27" s="39"/>
      <c r="GX27" s="39"/>
      <c r="GY27" s="39"/>
      <c r="GZ27" s="39"/>
      <c r="HA27" s="39"/>
      <c r="HB27" s="39"/>
      <c r="HC27" s="39"/>
      <c r="HD27" s="39"/>
      <c r="HE27" s="39"/>
      <c r="HF27" s="39"/>
      <c r="HG27" s="39"/>
      <c r="HH27" s="39"/>
      <c r="HI27" s="39"/>
      <c r="HJ27" s="39"/>
      <c r="HK27" s="39"/>
      <c r="HL27" s="39"/>
      <c r="HM27" s="39"/>
      <c r="HN27" s="39"/>
      <c r="HO27" s="39"/>
      <c r="HP27" s="39"/>
      <c r="HQ27" s="39"/>
      <c r="HR27" s="39"/>
      <c r="HS27" s="39"/>
      <c r="HT27" s="39"/>
      <c r="HU27" s="39"/>
      <c r="HV27" s="39"/>
      <c r="HW27" s="39"/>
      <c r="HX27" s="39"/>
      <c r="HY27" s="39"/>
      <c r="HZ27" s="39"/>
      <c r="IA27" s="39"/>
      <c r="IB27" s="39"/>
      <c r="IC27" s="39"/>
    </row>
    <row r="28" spans="1:237">
      <c r="A28" s="626"/>
      <c r="B28" s="627"/>
      <c r="C28" s="627"/>
      <c r="D28" s="684"/>
      <c r="E28" s="684"/>
      <c r="F28" s="684"/>
      <c r="G28" s="684"/>
      <c r="H28" s="684"/>
      <c r="I28" s="684"/>
      <c r="J28" s="684"/>
      <c r="K28" s="684"/>
      <c r="L28" s="684"/>
      <c r="M28" s="684"/>
      <c r="N28" s="684"/>
      <c r="O28" s="684"/>
      <c r="P28" s="684"/>
      <c r="Q28" s="684"/>
      <c r="R28" s="684"/>
      <c r="S28" s="684"/>
      <c r="T28" s="684"/>
      <c r="U28" s="684"/>
      <c r="V28" s="684"/>
      <c r="W28" s="684"/>
      <c r="X28" s="684"/>
      <c r="Y28" s="684"/>
      <c r="Z28" s="684"/>
      <c r="AA28" s="684"/>
      <c r="AB28" s="684"/>
      <c r="AC28" s="684"/>
      <c r="AD28" s="684"/>
      <c r="AE28" s="684"/>
      <c r="AF28" s="684"/>
      <c r="AG28" s="684"/>
      <c r="AH28" s="684"/>
      <c r="AI28" s="684"/>
      <c r="AJ28" s="684"/>
      <c r="AK28" s="684"/>
      <c r="AL28" s="684"/>
      <c r="AM28" s="684"/>
      <c r="AN28" s="684"/>
      <c r="AO28" s="684"/>
      <c r="AP28" s="684"/>
      <c r="AQ28" s="684"/>
      <c r="AR28" s="684"/>
      <c r="AS28" s="684"/>
      <c r="AT28" s="684"/>
      <c r="AU28" s="674"/>
      <c r="AV28" s="674"/>
      <c r="AW28" s="675"/>
      <c r="AX28" s="39"/>
      <c r="AY28" s="39"/>
      <c r="AZ28" s="39"/>
      <c r="BA28" s="39"/>
      <c r="BB28" s="39"/>
      <c r="BC28" s="39"/>
      <c r="BD28" s="39"/>
      <c r="BE28" s="39"/>
      <c r="BF28" s="39"/>
      <c r="BG28" s="39"/>
      <c r="BH28" s="39"/>
      <c r="BI28" s="39"/>
      <c r="BJ28" s="39"/>
      <c r="BK28" s="39"/>
      <c r="BL28" s="39"/>
      <c r="BM28" s="39"/>
      <c r="BN28" s="39"/>
      <c r="BO28" s="39"/>
      <c r="BP28" s="94" t="s">
        <v>124</v>
      </c>
      <c r="BQ28" s="39"/>
      <c r="BR28" s="39"/>
      <c r="BS28" s="39"/>
      <c r="BT28" s="39"/>
      <c r="BU28" s="39"/>
      <c r="BV28" s="39"/>
      <c r="BW28" s="39"/>
      <c r="BX28" s="39"/>
      <c r="BY28" s="39"/>
      <c r="BZ28" s="39"/>
      <c r="CA28" s="39"/>
      <c r="CB28" s="39"/>
      <c r="CC28" s="39"/>
      <c r="CD28" s="39"/>
      <c r="CE28" s="39"/>
      <c r="CF28" s="39"/>
      <c r="CG28" s="39"/>
      <c r="CH28" s="39"/>
      <c r="CI28" s="39"/>
      <c r="CJ28" s="39"/>
      <c r="CK28" s="39"/>
      <c r="CL28" s="39"/>
      <c r="CM28" s="39"/>
      <c r="CN28" s="39"/>
      <c r="CO28" s="39"/>
      <c r="CP28" s="39"/>
      <c r="CQ28" s="39"/>
      <c r="CR28" s="39"/>
      <c r="CS28" s="39"/>
      <c r="CT28" s="39"/>
      <c r="CU28" s="39"/>
      <c r="CV28" s="39"/>
      <c r="CW28" s="39"/>
      <c r="CX28" s="39"/>
      <c r="CY28" s="39"/>
      <c r="CZ28" s="39"/>
      <c r="DA28" s="39"/>
      <c r="DB28" s="39"/>
      <c r="DC28" s="39"/>
      <c r="DD28" s="39"/>
      <c r="DE28" s="39"/>
      <c r="DF28" s="39"/>
      <c r="DG28" s="39"/>
      <c r="DH28" s="39"/>
      <c r="DI28" s="39"/>
      <c r="DJ28" s="39"/>
      <c r="DK28" s="39"/>
      <c r="DL28" s="39"/>
      <c r="DM28" s="39"/>
      <c r="DN28" s="39"/>
      <c r="DO28" s="39"/>
      <c r="DP28" s="39"/>
      <c r="DQ28" s="39"/>
      <c r="DR28" s="39"/>
      <c r="DS28" s="39"/>
      <c r="DT28" s="39"/>
      <c r="DU28" s="39"/>
      <c r="DV28" s="39"/>
      <c r="DW28" s="39"/>
      <c r="DX28" s="39"/>
      <c r="DY28" s="39"/>
      <c r="DZ28" s="39"/>
      <c r="EA28" s="39"/>
      <c r="EB28" s="39"/>
      <c r="EC28" s="39"/>
      <c r="ED28" s="39"/>
      <c r="EE28" s="39"/>
      <c r="EF28" s="39"/>
      <c r="EG28" s="39"/>
      <c r="EH28" s="39"/>
      <c r="EI28" s="39"/>
      <c r="EJ28" s="39"/>
      <c r="EK28" s="39"/>
      <c r="EL28" s="39"/>
      <c r="EM28" s="39"/>
      <c r="EN28" s="39"/>
      <c r="EO28" s="39"/>
      <c r="EP28" s="39"/>
      <c r="EQ28" s="39"/>
      <c r="ER28" s="39"/>
      <c r="ES28" s="39"/>
      <c r="ET28" s="39"/>
      <c r="EU28" s="39"/>
      <c r="EV28" s="39"/>
      <c r="EW28" s="39"/>
      <c r="EX28" s="39"/>
      <c r="EY28" s="39"/>
      <c r="EZ28" s="39"/>
      <c r="FA28" s="39"/>
      <c r="FB28" s="39"/>
      <c r="FC28" s="39"/>
      <c r="FD28" s="39"/>
      <c r="FE28" s="39"/>
      <c r="FF28" s="39"/>
      <c r="FG28" s="39"/>
      <c r="FH28" s="39"/>
      <c r="FI28" s="39"/>
      <c r="FJ28" s="39"/>
      <c r="FK28" s="39"/>
      <c r="FL28" s="39"/>
      <c r="FM28" s="39"/>
      <c r="FN28" s="39"/>
      <c r="FO28" s="39"/>
      <c r="FP28" s="39"/>
      <c r="FQ28" s="39"/>
      <c r="FR28" s="39"/>
      <c r="FS28" s="39"/>
      <c r="FT28" s="39"/>
      <c r="FU28" s="39"/>
      <c r="FV28" s="39"/>
      <c r="FW28" s="39"/>
      <c r="FX28" s="39"/>
      <c r="FY28" s="39"/>
      <c r="FZ28" s="39"/>
      <c r="GA28" s="39"/>
      <c r="GB28" s="39"/>
      <c r="GC28" s="39"/>
      <c r="GD28" s="39"/>
      <c r="GE28" s="39"/>
      <c r="GF28" s="39"/>
      <c r="GG28" s="39"/>
      <c r="GH28" s="39"/>
      <c r="GI28" s="39"/>
      <c r="GJ28" s="39"/>
      <c r="GK28" s="39"/>
      <c r="GL28" s="39"/>
      <c r="GM28" s="39"/>
      <c r="GN28" s="39"/>
      <c r="GO28" s="39"/>
      <c r="GP28" s="39"/>
      <c r="GQ28" s="39"/>
      <c r="GR28" s="39"/>
      <c r="GS28" s="39"/>
      <c r="GT28" s="39"/>
      <c r="GU28" s="39"/>
      <c r="GV28" s="39"/>
      <c r="GW28" s="39"/>
      <c r="GX28" s="39"/>
      <c r="GY28" s="39"/>
      <c r="GZ28" s="39"/>
      <c r="HA28" s="39"/>
      <c r="HB28" s="39"/>
      <c r="HC28" s="39"/>
      <c r="HD28" s="39"/>
      <c r="HE28" s="39"/>
      <c r="HF28" s="39"/>
      <c r="HG28" s="39"/>
      <c r="HH28" s="39"/>
      <c r="HI28" s="39"/>
      <c r="HJ28" s="39"/>
      <c r="HK28" s="39"/>
      <c r="HL28" s="39"/>
      <c r="HM28" s="39"/>
      <c r="HN28" s="39"/>
      <c r="HO28" s="39"/>
      <c r="HP28" s="39"/>
      <c r="HQ28" s="39"/>
      <c r="HR28" s="39"/>
      <c r="HS28" s="39"/>
      <c r="HT28" s="39"/>
      <c r="HU28" s="39"/>
      <c r="HV28" s="39"/>
      <c r="HW28" s="39"/>
      <c r="HX28" s="39"/>
      <c r="HY28" s="39"/>
      <c r="HZ28" s="39"/>
      <c r="IA28" s="39"/>
      <c r="IB28" s="39"/>
      <c r="IC28" s="39"/>
    </row>
    <row r="29" spans="1:237">
      <c r="A29" s="626"/>
      <c r="B29" s="627"/>
      <c r="C29" s="627"/>
      <c r="D29" s="684" t="s">
        <v>305</v>
      </c>
      <c r="E29" s="684"/>
      <c r="F29" s="684"/>
      <c r="G29" s="684"/>
      <c r="H29" s="684"/>
      <c r="I29" s="684"/>
      <c r="J29" s="684"/>
      <c r="K29" s="684"/>
      <c r="L29" s="684"/>
      <c r="M29" s="684"/>
      <c r="N29" s="684"/>
      <c r="O29" s="684"/>
      <c r="P29" s="684"/>
      <c r="Q29" s="684"/>
      <c r="R29" s="684"/>
      <c r="S29" s="684"/>
      <c r="T29" s="684"/>
      <c r="U29" s="684"/>
      <c r="V29" s="684"/>
      <c r="W29" s="684"/>
      <c r="X29" s="684"/>
      <c r="Y29" s="684"/>
      <c r="Z29" s="684"/>
      <c r="AA29" s="684"/>
      <c r="AB29" s="684"/>
      <c r="AC29" s="684"/>
      <c r="AD29" s="684"/>
      <c r="AE29" s="684"/>
      <c r="AF29" s="684"/>
      <c r="AG29" s="684"/>
      <c r="AH29" s="684"/>
      <c r="AI29" s="684"/>
      <c r="AJ29" s="684"/>
      <c r="AK29" s="684"/>
      <c r="AL29" s="684"/>
      <c r="AM29" s="684"/>
      <c r="AN29" s="684"/>
      <c r="AO29" s="684"/>
      <c r="AP29" s="684"/>
      <c r="AQ29" s="684"/>
      <c r="AR29" s="684"/>
      <c r="AS29" s="684"/>
      <c r="AT29" s="684"/>
      <c r="AU29" s="674"/>
      <c r="AV29" s="674"/>
      <c r="AW29" s="675"/>
      <c r="AX29" s="39"/>
      <c r="AY29" s="39"/>
      <c r="AZ29" s="39"/>
      <c r="BA29" s="39"/>
      <c r="BB29" s="39"/>
      <c r="BC29" s="39"/>
      <c r="BD29" s="39"/>
      <c r="BE29" s="39"/>
      <c r="BF29" s="39"/>
      <c r="BG29" s="39"/>
      <c r="BH29" s="39"/>
      <c r="BI29" s="39"/>
      <c r="BJ29" s="39"/>
      <c r="BK29" s="39"/>
      <c r="BL29" s="39"/>
      <c r="BM29" s="39"/>
      <c r="BN29" s="39"/>
      <c r="BO29" s="39"/>
      <c r="BP29" s="94" t="s">
        <v>130</v>
      </c>
      <c r="BQ29" s="39"/>
      <c r="BR29" s="39"/>
      <c r="BS29" s="39"/>
      <c r="BT29" s="39"/>
      <c r="BU29" s="39"/>
      <c r="BV29" s="39"/>
      <c r="BW29" s="39"/>
      <c r="BX29" s="39"/>
      <c r="BY29" s="39"/>
      <c r="BZ29" s="39"/>
      <c r="CA29" s="39"/>
      <c r="CB29" s="39"/>
      <c r="CC29" s="39"/>
      <c r="CD29" s="39"/>
      <c r="CE29" s="39"/>
      <c r="CF29" s="39"/>
      <c r="CG29" s="39"/>
      <c r="CH29" s="39"/>
      <c r="CI29" s="39"/>
      <c r="CJ29" s="39"/>
      <c r="CK29" s="39"/>
      <c r="CL29" s="39"/>
      <c r="CM29" s="39"/>
      <c r="CN29" s="39"/>
      <c r="CO29" s="39"/>
      <c r="CP29" s="39"/>
      <c r="CQ29" s="39"/>
      <c r="CR29" s="39"/>
      <c r="CS29" s="39"/>
      <c r="CT29" s="39"/>
      <c r="CU29" s="39"/>
      <c r="CV29" s="39"/>
      <c r="CW29" s="39"/>
      <c r="CX29" s="39"/>
      <c r="CY29" s="39"/>
      <c r="CZ29" s="39"/>
      <c r="DA29" s="39"/>
      <c r="DB29" s="39"/>
      <c r="DC29" s="39"/>
      <c r="DD29" s="39"/>
      <c r="DE29" s="39"/>
      <c r="DF29" s="39"/>
      <c r="DG29" s="39"/>
      <c r="DH29" s="39"/>
      <c r="DI29" s="39"/>
      <c r="DJ29" s="39"/>
      <c r="DK29" s="39"/>
      <c r="DL29" s="39"/>
      <c r="DM29" s="39"/>
      <c r="DN29" s="39"/>
      <c r="DO29" s="39"/>
      <c r="DP29" s="39"/>
      <c r="DQ29" s="39"/>
      <c r="DR29" s="39"/>
      <c r="DS29" s="39"/>
      <c r="DT29" s="39"/>
      <c r="DU29" s="39"/>
      <c r="DV29" s="39"/>
      <c r="DW29" s="39"/>
      <c r="DX29" s="39"/>
      <c r="DY29" s="39"/>
      <c r="DZ29" s="39"/>
      <c r="EA29" s="39"/>
      <c r="EB29" s="39"/>
      <c r="EC29" s="39"/>
      <c r="ED29" s="39"/>
      <c r="EE29" s="39"/>
      <c r="EF29" s="39"/>
      <c r="EG29" s="39"/>
      <c r="EH29" s="39"/>
      <c r="EI29" s="39"/>
      <c r="EJ29" s="39"/>
      <c r="EK29" s="39"/>
      <c r="EL29" s="39"/>
      <c r="EM29" s="39"/>
      <c r="EN29" s="39"/>
      <c r="EO29" s="39"/>
      <c r="EP29" s="39"/>
      <c r="EQ29" s="39"/>
      <c r="ER29" s="39"/>
      <c r="ES29" s="39"/>
      <c r="ET29" s="39"/>
      <c r="EU29" s="39"/>
      <c r="EV29" s="39"/>
      <c r="EW29" s="39"/>
      <c r="EX29" s="39"/>
      <c r="EY29" s="39"/>
      <c r="EZ29" s="39"/>
      <c r="FA29" s="39"/>
      <c r="FB29" s="39"/>
      <c r="FC29" s="39"/>
      <c r="FD29" s="39"/>
      <c r="FE29" s="39"/>
      <c r="FF29" s="39"/>
      <c r="FG29" s="39"/>
      <c r="FH29" s="39"/>
      <c r="FI29" s="39"/>
      <c r="FJ29" s="39"/>
      <c r="FK29" s="39"/>
      <c r="FL29" s="39"/>
      <c r="FM29" s="39"/>
      <c r="FN29" s="39"/>
      <c r="FO29" s="39"/>
      <c r="FP29" s="39"/>
      <c r="FQ29" s="39"/>
      <c r="FR29" s="39"/>
      <c r="FS29" s="39"/>
      <c r="FT29" s="39"/>
      <c r="FU29" s="39"/>
      <c r="FV29" s="39"/>
      <c r="FW29" s="39"/>
      <c r="FX29" s="39"/>
      <c r="FY29" s="39"/>
      <c r="FZ29" s="39"/>
      <c r="GA29" s="39"/>
      <c r="GB29" s="39"/>
      <c r="GC29" s="39"/>
      <c r="GD29" s="39"/>
      <c r="GE29" s="39"/>
      <c r="GF29" s="39"/>
      <c r="GG29" s="39"/>
      <c r="GH29" s="39"/>
      <c r="GI29" s="39"/>
      <c r="GJ29" s="39"/>
      <c r="GK29" s="39"/>
      <c r="GL29" s="39"/>
      <c r="GM29" s="39"/>
      <c r="GN29" s="39"/>
      <c r="GO29" s="39"/>
      <c r="GP29" s="39"/>
      <c r="GQ29" s="39"/>
      <c r="GR29" s="39"/>
      <c r="GS29" s="39"/>
      <c r="GT29" s="39"/>
      <c r="GU29" s="39"/>
      <c r="GV29" s="39"/>
      <c r="GW29" s="39"/>
      <c r="GX29" s="39"/>
      <c r="GY29" s="39"/>
      <c r="GZ29" s="39"/>
      <c r="HA29" s="39"/>
      <c r="HB29" s="39"/>
      <c r="HC29" s="39"/>
      <c r="HD29" s="39"/>
      <c r="HE29" s="39"/>
      <c r="HF29" s="39"/>
      <c r="HG29" s="39"/>
      <c r="HH29" s="39"/>
      <c r="HI29" s="39"/>
      <c r="HJ29" s="39"/>
      <c r="HK29" s="39"/>
      <c r="HL29" s="39"/>
      <c r="HM29" s="39"/>
      <c r="HN29" s="39"/>
      <c r="HO29" s="39"/>
      <c r="HP29" s="39"/>
      <c r="HQ29" s="39"/>
      <c r="HR29" s="39"/>
      <c r="HS29" s="39"/>
      <c r="HT29" s="39"/>
      <c r="HU29" s="39"/>
      <c r="HV29" s="39"/>
      <c r="HW29" s="39"/>
      <c r="HX29" s="39"/>
      <c r="HY29" s="39"/>
      <c r="HZ29" s="39"/>
      <c r="IA29" s="39"/>
      <c r="IB29" s="39"/>
      <c r="IC29" s="39"/>
    </row>
    <row r="30" spans="1:237">
      <c r="A30" s="626"/>
      <c r="B30" s="627"/>
      <c r="C30" s="627"/>
      <c r="D30" s="684"/>
      <c r="E30" s="684"/>
      <c r="F30" s="684"/>
      <c r="G30" s="684"/>
      <c r="H30" s="684"/>
      <c r="I30" s="684"/>
      <c r="J30" s="684"/>
      <c r="K30" s="684"/>
      <c r="L30" s="684"/>
      <c r="M30" s="684"/>
      <c r="N30" s="684"/>
      <c r="O30" s="684"/>
      <c r="P30" s="684"/>
      <c r="Q30" s="684"/>
      <c r="R30" s="684"/>
      <c r="S30" s="684"/>
      <c r="T30" s="684"/>
      <c r="U30" s="684"/>
      <c r="V30" s="684"/>
      <c r="W30" s="684"/>
      <c r="X30" s="684"/>
      <c r="Y30" s="684"/>
      <c r="Z30" s="684"/>
      <c r="AA30" s="684"/>
      <c r="AB30" s="684"/>
      <c r="AC30" s="684"/>
      <c r="AD30" s="684"/>
      <c r="AE30" s="684"/>
      <c r="AF30" s="684"/>
      <c r="AG30" s="684"/>
      <c r="AH30" s="684"/>
      <c r="AI30" s="684"/>
      <c r="AJ30" s="684"/>
      <c r="AK30" s="684"/>
      <c r="AL30" s="684"/>
      <c r="AM30" s="684"/>
      <c r="AN30" s="684"/>
      <c r="AO30" s="684"/>
      <c r="AP30" s="684"/>
      <c r="AQ30" s="684"/>
      <c r="AR30" s="684"/>
      <c r="AS30" s="684"/>
      <c r="AT30" s="684"/>
      <c r="AU30" s="674"/>
      <c r="AV30" s="674"/>
      <c r="AW30" s="675"/>
      <c r="AX30" s="39"/>
      <c r="AY30" s="39"/>
      <c r="AZ30" s="39"/>
      <c r="BA30" s="39"/>
      <c r="BB30" s="39"/>
      <c r="BC30" s="39"/>
      <c r="BD30" s="39"/>
      <c r="BE30" s="39"/>
      <c r="BF30" s="39"/>
      <c r="BG30" s="39"/>
      <c r="BH30" s="39"/>
      <c r="BI30" s="39"/>
      <c r="BJ30" s="39"/>
      <c r="BK30" s="39"/>
      <c r="BL30" s="39"/>
      <c r="BM30" s="39"/>
      <c r="BN30" s="39"/>
      <c r="BO30" s="39"/>
      <c r="BP30" s="94" t="s">
        <v>135</v>
      </c>
      <c r="BQ30" s="39"/>
      <c r="BR30" s="39"/>
      <c r="BS30" s="39"/>
      <c r="BT30" s="39"/>
      <c r="BU30" s="39"/>
      <c r="BV30" s="39"/>
      <c r="BW30" s="39"/>
      <c r="BX30" s="39"/>
      <c r="BY30" s="39"/>
      <c r="BZ30" s="39"/>
      <c r="CA30" s="39"/>
      <c r="CB30" s="39"/>
      <c r="CC30" s="39"/>
      <c r="CD30" s="39"/>
      <c r="CE30" s="39"/>
      <c r="CF30" s="39"/>
      <c r="CG30" s="39"/>
      <c r="CH30" s="39"/>
      <c r="CI30" s="39"/>
      <c r="CJ30" s="39"/>
      <c r="CK30" s="39"/>
      <c r="CL30" s="39"/>
      <c r="CM30" s="39"/>
      <c r="CN30" s="39"/>
      <c r="CO30" s="39"/>
      <c r="CP30" s="39"/>
      <c r="CQ30" s="39"/>
      <c r="CR30" s="39"/>
      <c r="CS30" s="39"/>
      <c r="CT30" s="39"/>
      <c r="CU30" s="39"/>
      <c r="CV30" s="39"/>
      <c r="CW30" s="39"/>
      <c r="CX30" s="39"/>
      <c r="CY30" s="39"/>
      <c r="CZ30" s="39"/>
      <c r="DA30" s="39"/>
      <c r="DB30" s="39"/>
      <c r="DC30" s="39"/>
      <c r="DD30" s="39"/>
      <c r="DE30" s="39"/>
      <c r="DF30" s="39"/>
      <c r="DG30" s="39"/>
      <c r="DH30" s="39"/>
      <c r="DI30" s="39"/>
      <c r="DJ30" s="39"/>
      <c r="DK30" s="39"/>
      <c r="DL30" s="39"/>
      <c r="DM30" s="39"/>
      <c r="DN30" s="39"/>
      <c r="DO30" s="39"/>
      <c r="DP30" s="39"/>
      <c r="DQ30" s="39"/>
      <c r="DR30" s="39"/>
      <c r="DS30" s="39"/>
      <c r="DT30" s="39"/>
      <c r="DU30" s="39"/>
      <c r="DV30" s="39"/>
      <c r="DW30" s="39"/>
      <c r="DX30" s="39"/>
      <c r="DY30" s="39"/>
      <c r="DZ30" s="39"/>
      <c r="EA30" s="39"/>
      <c r="EB30" s="39"/>
      <c r="EC30" s="39"/>
      <c r="ED30" s="39"/>
      <c r="EE30" s="39"/>
      <c r="EF30" s="39"/>
      <c r="EG30" s="39"/>
      <c r="EH30" s="39"/>
      <c r="EI30" s="39"/>
      <c r="EJ30" s="39"/>
      <c r="EK30" s="39"/>
      <c r="EL30" s="39"/>
      <c r="EM30" s="39"/>
      <c r="EN30" s="39"/>
      <c r="EO30" s="39"/>
      <c r="EP30" s="39"/>
      <c r="EQ30" s="39"/>
      <c r="ER30" s="39"/>
      <c r="ES30" s="39"/>
      <c r="ET30" s="39"/>
      <c r="EU30" s="39"/>
      <c r="EV30" s="39"/>
      <c r="EW30" s="39"/>
      <c r="EX30" s="39"/>
      <c r="EY30" s="39"/>
      <c r="EZ30" s="39"/>
      <c r="FA30" s="39"/>
      <c r="FB30" s="39"/>
      <c r="FC30" s="39"/>
      <c r="FD30" s="39"/>
      <c r="FE30" s="39"/>
      <c r="FF30" s="39"/>
      <c r="FG30" s="39"/>
      <c r="FH30" s="39"/>
      <c r="FI30" s="39"/>
      <c r="FJ30" s="39"/>
      <c r="FK30" s="39"/>
      <c r="FL30" s="39"/>
      <c r="FM30" s="39"/>
      <c r="FN30" s="39"/>
      <c r="FO30" s="39"/>
      <c r="FP30" s="39"/>
      <c r="FQ30" s="39"/>
      <c r="FR30" s="39"/>
      <c r="FS30" s="39"/>
      <c r="FT30" s="39"/>
      <c r="FU30" s="39"/>
      <c r="FV30" s="39"/>
      <c r="FW30" s="39"/>
      <c r="FX30" s="39"/>
      <c r="FY30" s="39"/>
      <c r="FZ30" s="39"/>
      <c r="GA30" s="39"/>
      <c r="GB30" s="39"/>
      <c r="GC30" s="39"/>
      <c r="GD30" s="39"/>
      <c r="GE30" s="39"/>
      <c r="GF30" s="39"/>
      <c r="GG30" s="39"/>
      <c r="GH30" s="39"/>
      <c r="GI30" s="39"/>
      <c r="GJ30" s="39"/>
      <c r="GK30" s="39"/>
      <c r="GL30" s="39"/>
      <c r="GM30" s="39"/>
      <c r="GN30" s="39"/>
      <c r="GO30" s="39"/>
      <c r="GP30" s="39"/>
      <c r="GQ30" s="39"/>
      <c r="GR30" s="39"/>
      <c r="GS30" s="39"/>
      <c r="GT30" s="39"/>
      <c r="GU30" s="39"/>
      <c r="GV30" s="39"/>
      <c r="GW30" s="39"/>
      <c r="GX30" s="39"/>
      <c r="GY30" s="39"/>
      <c r="GZ30" s="39"/>
      <c r="HA30" s="39"/>
      <c r="HB30" s="39"/>
      <c r="HC30" s="39"/>
      <c r="HD30" s="39"/>
      <c r="HE30" s="39"/>
      <c r="HF30" s="39"/>
      <c r="HG30" s="39"/>
      <c r="HH30" s="39"/>
      <c r="HI30" s="39"/>
      <c r="HJ30" s="39"/>
      <c r="HK30" s="39"/>
      <c r="HL30" s="39"/>
      <c r="HM30" s="39"/>
      <c r="HN30" s="39"/>
      <c r="HO30" s="39"/>
      <c r="HP30" s="39"/>
      <c r="HQ30" s="39"/>
      <c r="HR30" s="39"/>
      <c r="HS30" s="39"/>
      <c r="HT30" s="39"/>
      <c r="HU30" s="39"/>
      <c r="HV30" s="39"/>
      <c r="HW30" s="39"/>
      <c r="HX30" s="39"/>
      <c r="HY30" s="39"/>
      <c r="HZ30" s="39"/>
      <c r="IA30" s="39"/>
      <c r="IB30" s="39"/>
      <c r="IC30" s="39"/>
    </row>
    <row r="31" spans="1:237">
      <c r="A31" s="626"/>
      <c r="B31" s="627"/>
      <c r="C31" s="627"/>
      <c r="D31" s="669" t="s">
        <v>306</v>
      </c>
      <c r="E31" s="669"/>
      <c r="F31" s="669"/>
      <c r="G31" s="669"/>
      <c r="H31" s="669"/>
      <c r="I31" s="669"/>
      <c r="J31" s="669"/>
      <c r="K31" s="669"/>
      <c r="L31" s="669"/>
      <c r="M31" s="669"/>
      <c r="N31" s="669"/>
      <c r="O31" s="669"/>
      <c r="P31" s="669"/>
      <c r="Q31" s="669"/>
      <c r="R31" s="669"/>
      <c r="S31" s="669"/>
      <c r="T31" s="669"/>
      <c r="U31" s="669"/>
      <c r="V31" s="669"/>
      <c r="W31" s="669"/>
      <c r="X31" s="669"/>
      <c r="Y31" s="669"/>
      <c r="Z31" s="669"/>
      <c r="AA31" s="669"/>
      <c r="AB31" s="669"/>
      <c r="AC31" s="669"/>
      <c r="AD31" s="669"/>
      <c r="AE31" s="669"/>
      <c r="AF31" s="669"/>
      <c r="AG31" s="669"/>
      <c r="AH31" s="669"/>
      <c r="AI31" s="669"/>
      <c r="AJ31" s="669"/>
      <c r="AK31" s="669"/>
      <c r="AL31" s="669"/>
      <c r="AM31" s="669"/>
      <c r="AN31" s="669"/>
      <c r="AO31" s="669"/>
      <c r="AP31" s="669"/>
      <c r="AQ31" s="669"/>
      <c r="AR31" s="669"/>
      <c r="AS31" s="669"/>
      <c r="AT31" s="669"/>
      <c r="AU31" s="674"/>
      <c r="AV31" s="674"/>
      <c r="AW31" s="675"/>
      <c r="AX31" s="39"/>
      <c r="AY31" s="39"/>
      <c r="AZ31" s="39"/>
      <c r="BA31" s="39"/>
      <c r="BB31" s="39"/>
      <c r="BC31" s="39"/>
      <c r="BD31" s="39"/>
      <c r="BE31" s="39"/>
      <c r="BF31" s="39"/>
      <c r="BG31" s="39"/>
      <c r="BH31" s="39"/>
      <c r="BI31" s="39"/>
      <c r="BJ31" s="39"/>
      <c r="BK31" s="39"/>
      <c r="BL31" s="39"/>
      <c r="BM31" s="39"/>
      <c r="BN31" s="39"/>
      <c r="BO31" s="39"/>
      <c r="BP31" s="94" t="s">
        <v>138</v>
      </c>
      <c r="BQ31" s="39"/>
      <c r="BR31" s="39"/>
      <c r="BS31" s="39"/>
      <c r="BT31" s="39"/>
      <c r="BU31" s="39"/>
      <c r="BV31" s="39"/>
      <c r="BW31" s="39"/>
      <c r="BX31" s="39"/>
      <c r="BY31" s="39"/>
      <c r="BZ31" s="39"/>
      <c r="CA31" s="39"/>
      <c r="CB31" s="39"/>
      <c r="CC31" s="39"/>
      <c r="CD31" s="39"/>
      <c r="CE31" s="39"/>
      <c r="CF31" s="39"/>
      <c r="CG31" s="39"/>
      <c r="CH31" s="39"/>
      <c r="CI31" s="39"/>
      <c r="CJ31" s="39"/>
      <c r="CK31" s="39"/>
      <c r="CL31" s="39"/>
      <c r="CM31" s="39"/>
      <c r="CN31" s="39"/>
      <c r="CO31" s="39"/>
      <c r="CP31" s="39"/>
      <c r="CQ31" s="39"/>
      <c r="CR31" s="39"/>
      <c r="CS31" s="39"/>
      <c r="CT31" s="39"/>
      <c r="CU31" s="39"/>
      <c r="CV31" s="39"/>
      <c r="CW31" s="39"/>
      <c r="CX31" s="39"/>
      <c r="CY31" s="39"/>
      <c r="CZ31" s="39"/>
      <c r="DA31" s="39"/>
      <c r="DB31" s="39"/>
      <c r="DC31" s="39"/>
      <c r="DD31" s="39"/>
      <c r="DE31" s="39"/>
      <c r="DF31" s="39"/>
      <c r="DG31" s="39"/>
      <c r="DH31" s="39"/>
      <c r="DI31" s="39"/>
      <c r="DJ31" s="39"/>
      <c r="DK31" s="39"/>
      <c r="DL31" s="39"/>
      <c r="DM31" s="39"/>
      <c r="DN31" s="39"/>
      <c r="DO31" s="39"/>
      <c r="DP31" s="39"/>
      <c r="DQ31" s="39"/>
      <c r="DR31" s="39"/>
      <c r="DS31" s="39"/>
      <c r="DT31" s="39"/>
      <c r="DU31" s="39"/>
      <c r="DV31" s="39"/>
      <c r="DW31" s="39"/>
      <c r="DX31" s="39"/>
      <c r="DY31" s="39"/>
      <c r="DZ31" s="39"/>
      <c r="EA31" s="39"/>
      <c r="EB31" s="39"/>
      <c r="EC31" s="39"/>
      <c r="ED31" s="39"/>
      <c r="EE31" s="39"/>
      <c r="EF31" s="39"/>
      <c r="EG31" s="39"/>
      <c r="EH31" s="39"/>
      <c r="EI31" s="39"/>
      <c r="EJ31" s="39"/>
      <c r="EK31" s="39"/>
      <c r="EL31" s="39"/>
      <c r="EM31" s="39"/>
      <c r="EN31" s="39"/>
      <c r="EO31" s="39"/>
      <c r="EP31" s="39"/>
      <c r="EQ31" s="39"/>
      <c r="ER31" s="39"/>
      <c r="ES31" s="39"/>
      <c r="ET31" s="39"/>
      <c r="EU31" s="39"/>
      <c r="EV31" s="39"/>
      <c r="EW31" s="39"/>
      <c r="EX31" s="39"/>
      <c r="EY31" s="39"/>
      <c r="EZ31" s="39"/>
      <c r="FA31" s="39"/>
      <c r="FB31" s="39"/>
      <c r="FC31" s="39"/>
      <c r="FD31" s="39"/>
      <c r="FE31" s="39"/>
      <c r="FF31" s="39"/>
      <c r="FG31" s="39"/>
      <c r="FH31" s="39"/>
      <c r="FI31" s="39"/>
      <c r="FJ31" s="39"/>
      <c r="FK31" s="39"/>
      <c r="FL31" s="39"/>
      <c r="FM31" s="39"/>
      <c r="FN31" s="39"/>
      <c r="FO31" s="39"/>
      <c r="FP31" s="39"/>
      <c r="FQ31" s="39"/>
      <c r="FR31" s="39"/>
      <c r="FS31" s="39"/>
      <c r="FT31" s="39"/>
      <c r="FU31" s="39"/>
      <c r="FV31" s="39"/>
      <c r="FW31" s="39"/>
      <c r="FX31" s="39"/>
      <c r="FY31" s="39"/>
      <c r="FZ31" s="39"/>
      <c r="GA31" s="39"/>
      <c r="GB31" s="39"/>
      <c r="GC31" s="39"/>
      <c r="GD31" s="39"/>
      <c r="GE31" s="39"/>
      <c r="GF31" s="39"/>
      <c r="GG31" s="39"/>
      <c r="GH31" s="39"/>
      <c r="GI31" s="39"/>
      <c r="GJ31" s="39"/>
      <c r="GK31" s="39"/>
      <c r="GL31" s="39"/>
      <c r="GM31" s="39"/>
      <c r="GN31" s="39"/>
      <c r="GO31" s="39"/>
      <c r="GP31" s="39"/>
      <c r="GQ31" s="39"/>
      <c r="GR31" s="39"/>
      <c r="GS31" s="39"/>
      <c r="GT31" s="39"/>
      <c r="GU31" s="39"/>
      <c r="GV31" s="39"/>
      <c r="GW31" s="39"/>
      <c r="GX31" s="39"/>
      <c r="GY31" s="39"/>
      <c r="GZ31" s="39"/>
      <c r="HA31" s="39"/>
      <c r="HB31" s="39"/>
      <c r="HC31" s="39"/>
      <c r="HD31" s="39"/>
      <c r="HE31" s="39"/>
      <c r="HF31" s="39"/>
      <c r="HG31" s="39"/>
      <c r="HH31" s="39"/>
      <c r="HI31" s="39"/>
      <c r="HJ31" s="39"/>
      <c r="HK31" s="39"/>
      <c r="HL31" s="39"/>
      <c r="HM31" s="39"/>
      <c r="HN31" s="39"/>
      <c r="HO31" s="39"/>
      <c r="HP31" s="39"/>
      <c r="HQ31" s="39"/>
      <c r="HR31" s="39"/>
      <c r="HS31" s="39"/>
      <c r="HT31" s="39"/>
      <c r="HU31" s="39"/>
      <c r="HV31" s="39"/>
      <c r="HW31" s="39"/>
      <c r="HX31" s="39"/>
      <c r="HY31" s="39"/>
      <c r="HZ31" s="39"/>
      <c r="IA31" s="39"/>
      <c r="IB31" s="39"/>
      <c r="IC31" s="39"/>
    </row>
    <row r="32" spans="1:237">
      <c r="A32" s="626"/>
      <c r="B32" s="627"/>
      <c r="C32" s="627"/>
      <c r="D32" s="685"/>
      <c r="E32" s="685"/>
      <c r="F32" s="685"/>
      <c r="G32" s="685"/>
      <c r="H32" s="685"/>
      <c r="I32" s="685"/>
      <c r="J32" s="685"/>
      <c r="K32" s="685"/>
      <c r="L32" s="685"/>
      <c r="M32" s="685"/>
      <c r="N32" s="685"/>
      <c r="O32" s="685"/>
      <c r="P32" s="685"/>
      <c r="Q32" s="685"/>
      <c r="R32" s="685"/>
      <c r="S32" s="685"/>
      <c r="T32" s="685"/>
      <c r="U32" s="685"/>
      <c r="V32" s="685"/>
      <c r="W32" s="685"/>
      <c r="X32" s="685"/>
      <c r="Y32" s="685"/>
      <c r="Z32" s="685"/>
      <c r="AA32" s="685"/>
      <c r="AB32" s="685"/>
      <c r="AC32" s="685"/>
      <c r="AD32" s="685"/>
      <c r="AE32" s="685"/>
      <c r="AF32" s="685"/>
      <c r="AG32" s="685"/>
      <c r="AH32" s="685"/>
      <c r="AI32" s="685"/>
      <c r="AJ32" s="685"/>
      <c r="AK32" s="685"/>
      <c r="AL32" s="685"/>
      <c r="AM32" s="685"/>
      <c r="AN32" s="685"/>
      <c r="AO32" s="685"/>
      <c r="AP32" s="685"/>
      <c r="AQ32" s="685"/>
      <c r="AR32" s="685"/>
      <c r="AS32" s="685"/>
      <c r="AT32" s="685"/>
      <c r="AU32" s="674"/>
      <c r="AV32" s="674"/>
      <c r="AW32" s="675"/>
      <c r="AX32" s="39"/>
      <c r="AY32" s="39"/>
      <c r="AZ32" s="39"/>
      <c r="BA32" s="39"/>
      <c r="BB32" s="39"/>
      <c r="BC32" s="39"/>
      <c r="BD32" s="39"/>
      <c r="BE32" s="39"/>
      <c r="BF32" s="39"/>
      <c r="BG32" s="39"/>
      <c r="BH32" s="39"/>
      <c r="BI32" s="39"/>
      <c r="BJ32" s="39"/>
      <c r="BK32" s="39"/>
      <c r="BL32" s="39"/>
      <c r="BM32" s="39"/>
      <c r="BN32" s="39"/>
      <c r="BO32" s="39"/>
      <c r="BP32" s="94" t="s">
        <v>141</v>
      </c>
      <c r="BQ32" s="39"/>
      <c r="BR32" s="39"/>
      <c r="BS32" s="39"/>
      <c r="BT32" s="39"/>
      <c r="BU32" s="39"/>
      <c r="BV32" s="39"/>
      <c r="BW32" s="39"/>
      <c r="BX32" s="39"/>
      <c r="BY32" s="39"/>
      <c r="BZ32" s="39"/>
      <c r="CA32" s="39"/>
      <c r="CB32" s="39"/>
      <c r="CC32" s="39"/>
      <c r="CD32" s="39"/>
      <c r="CE32" s="39"/>
      <c r="CF32" s="39"/>
      <c r="CG32" s="39"/>
      <c r="CH32" s="39"/>
      <c r="CI32" s="39"/>
      <c r="CJ32" s="39"/>
      <c r="CK32" s="39"/>
      <c r="CL32" s="39"/>
      <c r="CM32" s="39"/>
      <c r="CN32" s="39"/>
      <c r="CO32" s="39"/>
      <c r="CP32" s="39"/>
      <c r="CQ32" s="39"/>
      <c r="CR32" s="39"/>
      <c r="CS32" s="39"/>
      <c r="CT32" s="39"/>
      <c r="CU32" s="39"/>
      <c r="CV32" s="39"/>
      <c r="CW32" s="39"/>
      <c r="CX32" s="39"/>
      <c r="CY32" s="39"/>
      <c r="CZ32" s="39"/>
      <c r="DA32" s="39"/>
      <c r="DB32" s="39"/>
      <c r="DC32" s="39"/>
      <c r="DD32" s="39"/>
      <c r="DE32" s="39"/>
      <c r="DF32" s="39"/>
      <c r="DG32" s="39"/>
      <c r="DH32" s="39"/>
      <c r="DI32" s="39"/>
      <c r="DJ32" s="39"/>
      <c r="DK32" s="39"/>
      <c r="DL32" s="39"/>
      <c r="DM32" s="39"/>
      <c r="DN32" s="39"/>
      <c r="DO32" s="39"/>
      <c r="DP32" s="39"/>
      <c r="DQ32" s="39"/>
      <c r="DR32" s="39"/>
      <c r="DS32" s="39"/>
      <c r="DT32" s="39"/>
      <c r="DU32" s="39"/>
      <c r="DV32" s="39"/>
      <c r="DW32" s="39"/>
      <c r="DX32" s="39"/>
      <c r="DY32" s="39"/>
      <c r="DZ32" s="39"/>
      <c r="EA32" s="39"/>
      <c r="EB32" s="39"/>
      <c r="EC32" s="39"/>
      <c r="ED32" s="39"/>
      <c r="EE32" s="39"/>
      <c r="EF32" s="39"/>
      <c r="EG32" s="39"/>
      <c r="EH32" s="39"/>
      <c r="EI32" s="39"/>
      <c r="EJ32" s="39"/>
      <c r="EK32" s="39"/>
      <c r="EL32" s="39"/>
      <c r="EM32" s="39"/>
      <c r="EN32" s="39"/>
      <c r="EO32" s="39"/>
      <c r="EP32" s="39"/>
      <c r="EQ32" s="39"/>
      <c r="ER32" s="39"/>
      <c r="ES32" s="39"/>
      <c r="ET32" s="39"/>
      <c r="EU32" s="39"/>
      <c r="EV32" s="39"/>
      <c r="EW32" s="39"/>
      <c r="EX32" s="39"/>
      <c r="EY32" s="39"/>
      <c r="EZ32" s="39"/>
      <c r="FA32" s="39"/>
      <c r="FB32" s="39"/>
      <c r="FC32" s="39"/>
      <c r="FD32" s="39"/>
      <c r="FE32" s="39"/>
      <c r="FF32" s="39"/>
      <c r="FG32" s="39"/>
      <c r="FH32" s="39"/>
      <c r="FI32" s="39"/>
      <c r="FJ32" s="39"/>
      <c r="FK32" s="39"/>
      <c r="FL32" s="39"/>
      <c r="FM32" s="39"/>
      <c r="FN32" s="39"/>
      <c r="FO32" s="39"/>
      <c r="FP32" s="39"/>
      <c r="FQ32" s="39"/>
      <c r="FR32" s="39"/>
      <c r="FS32" s="39"/>
      <c r="FT32" s="39"/>
      <c r="FU32" s="39"/>
      <c r="FV32" s="39"/>
      <c r="FW32" s="39"/>
      <c r="FX32" s="39"/>
      <c r="FY32" s="39"/>
      <c r="FZ32" s="39"/>
      <c r="GA32" s="39"/>
      <c r="GB32" s="39"/>
      <c r="GC32" s="39"/>
      <c r="GD32" s="39"/>
      <c r="GE32" s="39"/>
      <c r="GF32" s="39"/>
      <c r="GG32" s="39"/>
      <c r="GH32" s="39"/>
      <c r="GI32" s="39"/>
      <c r="GJ32" s="39"/>
      <c r="GK32" s="39"/>
      <c r="GL32" s="39"/>
      <c r="GM32" s="39"/>
      <c r="GN32" s="39"/>
      <c r="GO32" s="39"/>
      <c r="GP32" s="39"/>
      <c r="GQ32" s="39"/>
      <c r="GR32" s="39"/>
      <c r="GS32" s="39"/>
      <c r="GT32" s="39"/>
      <c r="GU32" s="39"/>
      <c r="GV32" s="39"/>
      <c r="GW32" s="39"/>
      <c r="GX32" s="39"/>
      <c r="GY32" s="39"/>
      <c r="GZ32" s="39"/>
      <c r="HA32" s="39"/>
      <c r="HB32" s="39"/>
      <c r="HC32" s="39"/>
      <c r="HD32" s="39"/>
      <c r="HE32" s="39"/>
      <c r="HF32" s="39"/>
      <c r="HG32" s="39"/>
      <c r="HH32" s="39"/>
      <c r="HI32" s="39"/>
      <c r="HJ32" s="39"/>
      <c r="HK32" s="39"/>
      <c r="HL32" s="39"/>
      <c r="HM32" s="39"/>
      <c r="HN32" s="39"/>
      <c r="HO32" s="39"/>
      <c r="HP32" s="39"/>
      <c r="HQ32" s="39"/>
      <c r="HR32" s="39"/>
      <c r="HS32" s="39"/>
      <c r="HT32" s="39"/>
      <c r="HU32" s="39"/>
      <c r="HV32" s="39"/>
      <c r="HW32" s="39"/>
      <c r="HX32" s="39"/>
      <c r="HY32" s="39"/>
      <c r="HZ32" s="39"/>
      <c r="IA32" s="39"/>
      <c r="IB32" s="39"/>
      <c r="IC32" s="39"/>
    </row>
    <row r="33" spans="1:237">
      <c r="A33" s="626"/>
      <c r="B33" s="627"/>
      <c r="C33" s="627"/>
      <c r="D33" s="686"/>
      <c r="E33" s="687"/>
      <c r="F33" s="687"/>
      <c r="G33" s="687"/>
      <c r="H33" s="687"/>
      <c r="I33" s="687"/>
      <c r="J33" s="688"/>
      <c r="K33" s="686" t="s">
        <v>307</v>
      </c>
      <c r="L33" s="687"/>
      <c r="M33" s="687"/>
      <c r="N33" s="687"/>
      <c r="O33" s="687"/>
      <c r="P33" s="687"/>
      <c r="Q33" s="687"/>
      <c r="R33" s="687"/>
      <c r="S33" s="687"/>
      <c r="T33" s="687"/>
      <c r="U33" s="688"/>
      <c r="V33" s="686" t="s">
        <v>308</v>
      </c>
      <c r="W33" s="687"/>
      <c r="X33" s="687"/>
      <c r="Y33" s="687"/>
      <c r="Z33" s="687"/>
      <c r="AA33" s="687"/>
      <c r="AB33" s="687"/>
      <c r="AC33" s="687"/>
      <c r="AD33" s="687"/>
      <c r="AE33" s="688"/>
      <c r="AF33" s="686" t="s">
        <v>309</v>
      </c>
      <c r="AG33" s="687"/>
      <c r="AH33" s="687"/>
      <c r="AI33" s="687"/>
      <c r="AJ33" s="687"/>
      <c r="AK33" s="687"/>
      <c r="AL33" s="687"/>
      <c r="AM33" s="687"/>
      <c r="AN33" s="687"/>
      <c r="AO33" s="687"/>
      <c r="AP33" s="687"/>
      <c r="AQ33" s="687"/>
      <c r="AR33" s="687"/>
      <c r="AS33" s="687"/>
      <c r="AT33" s="688"/>
      <c r="AU33" s="674"/>
      <c r="AV33" s="674"/>
      <c r="AW33" s="675"/>
      <c r="AX33" s="39"/>
      <c r="AY33" s="39"/>
      <c r="AZ33" s="39"/>
      <c r="BA33" s="39"/>
      <c r="BB33" s="39"/>
      <c r="BC33" s="39"/>
      <c r="BD33" s="39"/>
      <c r="BE33" s="39"/>
      <c r="BF33" s="39"/>
      <c r="BG33" s="39"/>
      <c r="BH33" s="39"/>
      <c r="BI33" s="39"/>
      <c r="BJ33" s="39"/>
      <c r="BK33" s="39"/>
      <c r="BL33" s="39"/>
      <c r="BM33" s="39"/>
      <c r="BN33" s="39"/>
      <c r="BO33" s="39"/>
      <c r="BP33" s="94" t="s">
        <v>147</v>
      </c>
      <c r="BQ33" s="39"/>
      <c r="BR33" s="39"/>
      <c r="BS33" s="39"/>
      <c r="BT33" s="39"/>
      <c r="BU33" s="39"/>
      <c r="BV33" s="39"/>
      <c r="BW33" s="39"/>
      <c r="BX33" s="39"/>
      <c r="BY33" s="39"/>
      <c r="BZ33" s="39"/>
      <c r="CA33" s="39"/>
      <c r="CB33" s="39"/>
      <c r="CC33" s="39"/>
      <c r="CD33" s="39"/>
      <c r="CE33" s="39"/>
      <c r="CF33" s="39"/>
      <c r="CG33" s="39"/>
      <c r="CH33" s="39"/>
      <c r="CI33" s="39"/>
      <c r="CJ33" s="39"/>
      <c r="CK33" s="39"/>
      <c r="CL33" s="39"/>
      <c r="CM33" s="39"/>
      <c r="CN33" s="39"/>
      <c r="CO33" s="39"/>
      <c r="CP33" s="39"/>
      <c r="CQ33" s="39"/>
      <c r="CR33" s="39"/>
      <c r="CS33" s="39"/>
      <c r="CT33" s="39"/>
      <c r="CU33" s="39"/>
      <c r="CV33" s="39"/>
      <c r="CW33" s="39"/>
      <c r="CX33" s="39"/>
      <c r="CY33" s="39"/>
      <c r="CZ33" s="39"/>
      <c r="DA33" s="39"/>
      <c r="DB33" s="39"/>
      <c r="DC33" s="39"/>
      <c r="DD33" s="39"/>
      <c r="DE33" s="39"/>
      <c r="DF33" s="39"/>
      <c r="DG33" s="39"/>
      <c r="DH33" s="39"/>
      <c r="DI33" s="39"/>
      <c r="DJ33" s="39"/>
      <c r="DK33" s="39"/>
      <c r="DL33" s="39"/>
      <c r="DM33" s="39"/>
      <c r="DN33" s="39"/>
      <c r="DO33" s="39"/>
      <c r="DP33" s="39"/>
      <c r="DQ33" s="39"/>
      <c r="DR33" s="39"/>
      <c r="DS33" s="39"/>
      <c r="DT33" s="39"/>
      <c r="DU33" s="39"/>
      <c r="DV33" s="39"/>
      <c r="DW33" s="39"/>
      <c r="DX33" s="39"/>
      <c r="DY33" s="39"/>
      <c r="DZ33" s="39"/>
      <c r="EA33" s="39"/>
      <c r="EB33" s="39"/>
      <c r="EC33" s="39"/>
      <c r="ED33" s="39"/>
      <c r="EE33" s="39"/>
      <c r="EF33" s="39"/>
      <c r="EG33" s="39"/>
      <c r="EH33" s="39"/>
      <c r="EI33" s="39"/>
      <c r="EJ33" s="39"/>
      <c r="EK33" s="39"/>
      <c r="EL33" s="39"/>
      <c r="EM33" s="39"/>
      <c r="EN33" s="39"/>
      <c r="EO33" s="39"/>
      <c r="EP33" s="39"/>
      <c r="EQ33" s="39"/>
      <c r="ER33" s="39"/>
      <c r="ES33" s="39"/>
      <c r="ET33" s="39"/>
      <c r="EU33" s="39"/>
      <c r="EV33" s="39"/>
      <c r="EW33" s="39"/>
      <c r="EX33" s="39"/>
      <c r="EY33" s="39"/>
      <c r="EZ33" s="39"/>
      <c r="FA33" s="39"/>
      <c r="FB33" s="39"/>
      <c r="FC33" s="39"/>
      <c r="FD33" s="39"/>
      <c r="FE33" s="39"/>
      <c r="FF33" s="39"/>
      <c r="FG33" s="39"/>
      <c r="FH33" s="39"/>
      <c r="FI33" s="39"/>
      <c r="FJ33" s="39"/>
      <c r="FK33" s="39"/>
      <c r="FL33" s="39"/>
      <c r="FM33" s="39"/>
      <c r="FN33" s="39"/>
      <c r="FO33" s="39"/>
      <c r="FP33" s="39"/>
      <c r="FQ33" s="39"/>
      <c r="FR33" s="39"/>
      <c r="FS33" s="39"/>
      <c r="FT33" s="39"/>
      <c r="FU33" s="39"/>
      <c r="FV33" s="39"/>
      <c r="FW33" s="39"/>
      <c r="FX33" s="39"/>
      <c r="FY33" s="39"/>
      <c r="FZ33" s="39"/>
      <c r="GA33" s="39"/>
      <c r="GB33" s="39"/>
      <c r="GC33" s="39"/>
      <c r="GD33" s="39"/>
      <c r="GE33" s="39"/>
      <c r="GF33" s="39"/>
      <c r="GG33" s="39"/>
      <c r="GH33" s="39"/>
      <c r="GI33" s="39"/>
      <c r="GJ33" s="39"/>
      <c r="GK33" s="39"/>
      <c r="GL33" s="39"/>
      <c r="GM33" s="39"/>
      <c r="GN33" s="39"/>
      <c r="GO33" s="39"/>
      <c r="GP33" s="39"/>
      <c r="GQ33" s="39"/>
      <c r="GR33" s="39"/>
      <c r="GS33" s="39"/>
      <c r="GT33" s="39"/>
      <c r="GU33" s="39"/>
      <c r="GV33" s="39"/>
      <c r="GW33" s="39"/>
      <c r="GX33" s="39"/>
      <c r="GY33" s="39"/>
      <c r="GZ33" s="39"/>
      <c r="HA33" s="39"/>
      <c r="HB33" s="39"/>
      <c r="HC33" s="39"/>
      <c r="HD33" s="39"/>
      <c r="HE33" s="39"/>
      <c r="HF33" s="39"/>
      <c r="HG33" s="39"/>
      <c r="HH33" s="39"/>
      <c r="HI33" s="39"/>
      <c r="HJ33" s="39"/>
      <c r="HK33" s="39"/>
      <c r="HL33" s="39"/>
      <c r="HM33" s="39"/>
      <c r="HN33" s="39"/>
      <c r="HO33" s="39"/>
      <c r="HP33" s="39"/>
      <c r="HQ33" s="39"/>
      <c r="HR33" s="39"/>
      <c r="HS33" s="39"/>
      <c r="HT33" s="39"/>
      <c r="HU33" s="39"/>
      <c r="HV33" s="39"/>
      <c r="HW33" s="39"/>
      <c r="HX33" s="39"/>
      <c r="HY33" s="39"/>
      <c r="HZ33" s="39"/>
      <c r="IA33" s="39"/>
      <c r="IB33" s="39"/>
      <c r="IC33" s="39"/>
    </row>
    <row r="34" spans="1:237">
      <c r="A34" s="626"/>
      <c r="B34" s="627"/>
      <c r="C34" s="627"/>
      <c r="D34" s="689"/>
      <c r="E34" s="685"/>
      <c r="F34" s="685"/>
      <c r="G34" s="685"/>
      <c r="H34" s="685"/>
      <c r="I34" s="685"/>
      <c r="J34" s="690"/>
      <c r="K34" s="689"/>
      <c r="L34" s="685"/>
      <c r="M34" s="685"/>
      <c r="N34" s="685"/>
      <c r="O34" s="685"/>
      <c r="P34" s="685"/>
      <c r="Q34" s="685"/>
      <c r="R34" s="685"/>
      <c r="S34" s="685"/>
      <c r="T34" s="685"/>
      <c r="U34" s="690"/>
      <c r="V34" s="689"/>
      <c r="W34" s="685"/>
      <c r="X34" s="685"/>
      <c r="Y34" s="685"/>
      <c r="Z34" s="685"/>
      <c r="AA34" s="685"/>
      <c r="AB34" s="685"/>
      <c r="AC34" s="685"/>
      <c r="AD34" s="685"/>
      <c r="AE34" s="690"/>
      <c r="AF34" s="689"/>
      <c r="AG34" s="685"/>
      <c r="AH34" s="685"/>
      <c r="AI34" s="685"/>
      <c r="AJ34" s="685"/>
      <c r="AK34" s="685"/>
      <c r="AL34" s="685"/>
      <c r="AM34" s="685"/>
      <c r="AN34" s="685"/>
      <c r="AO34" s="685"/>
      <c r="AP34" s="685"/>
      <c r="AQ34" s="685"/>
      <c r="AR34" s="685"/>
      <c r="AS34" s="685"/>
      <c r="AT34" s="690"/>
      <c r="AU34" s="674"/>
      <c r="AV34" s="674"/>
      <c r="AW34" s="675"/>
      <c r="AX34" s="39"/>
      <c r="AY34" s="39"/>
      <c r="AZ34" s="39"/>
      <c r="BA34" s="39"/>
      <c r="BB34" s="39"/>
      <c r="BC34" s="39"/>
      <c r="BD34" s="39"/>
      <c r="BE34" s="39"/>
      <c r="BF34" s="39"/>
      <c r="BG34" s="39"/>
      <c r="BH34" s="39"/>
      <c r="BI34" s="39"/>
      <c r="BJ34" s="39"/>
      <c r="BK34" s="39"/>
      <c r="BL34" s="39"/>
      <c r="BM34" s="39"/>
      <c r="BN34" s="39"/>
      <c r="BO34" s="39"/>
      <c r="BP34" s="94" t="s">
        <v>150</v>
      </c>
      <c r="BQ34" s="39"/>
      <c r="BR34" s="39"/>
      <c r="BS34" s="39"/>
      <c r="BT34" s="39"/>
      <c r="BU34" s="39"/>
      <c r="BV34" s="39"/>
      <c r="BW34" s="39"/>
      <c r="BX34" s="39"/>
      <c r="BY34" s="39"/>
      <c r="BZ34" s="39"/>
      <c r="CA34" s="39"/>
      <c r="CB34" s="39"/>
      <c r="CC34" s="39"/>
      <c r="CD34" s="39"/>
      <c r="CE34" s="39"/>
      <c r="CF34" s="39"/>
      <c r="CG34" s="39"/>
      <c r="CH34" s="39"/>
      <c r="CI34" s="39"/>
      <c r="CJ34" s="39"/>
      <c r="CK34" s="39"/>
      <c r="CL34" s="39"/>
      <c r="CM34" s="39"/>
      <c r="CN34" s="39"/>
      <c r="CO34" s="39"/>
      <c r="CP34" s="39"/>
      <c r="CQ34" s="39"/>
      <c r="CR34" s="39"/>
      <c r="CS34" s="39"/>
      <c r="CT34" s="39"/>
      <c r="CU34" s="39"/>
      <c r="CV34" s="39"/>
      <c r="CW34" s="39"/>
      <c r="CX34" s="39"/>
      <c r="CY34" s="39"/>
      <c r="CZ34" s="39"/>
      <c r="DA34" s="39"/>
      <c r="DB34" s="39"/>
      <c r="DC34" s="39"/>
      <c r="DD34" s="39"/>
      <c r="DE34" s="39"/>
      <c r="DF34" s="39"/>
      <c r="DG34" s="39"/>
      <c r="DH34" s="39"/>
      <c r="DI34" s="39"/>
      <c r="DJ34" s="39"/>
      <c r="DK34" s="39"/>
      <c r="DL34" s="39"/>
      <c r="DM34" s="39"/>
      <c r="DN34" s="39"/>
      <c r="DO34" s="39"/>
      <c r="DP34" s="39"/>
      <c r="DQ34" s="39"/>
      <c r="DR34" s="39"/>
      <c r="DS34" s="39"/>
      <c r="DT34" s="39"/>
      <c r="DU34" s="39"/>
      <c r="DV34" s="39"/>
      <c r="DW34" s="39"/>
      <c r="DX34" s="39"/>
      <c r="DY34" s="39"/>
      <c r="DZ34" s="39"/>
      <c r="EA34" s="39"/>
      <c r="EB34" s="39"/>
      <c r="EC34" s="39"/>
      <c r="ED34" s="39"/>
      <c r="EE34" s="39"/>
      <c r="EF34" s="39"/>
      <c r="EG34" s="39"/>
      <c r="EH34" s="39"/>
      <c r="EI34" s="39"/>
      <c r="EJ34" s="39"/>
      <c r="EK34" s="39"/>
      <c r="EL34" s="39"/>
      <c r="EM34" s="39"/>
      <c r="EN34" s="39"/>
      <c r="EO34" s="39"/>
      <c r="EP34" s="39"/>
      <c r="EQ34" s="39"/>
      <c r="ER34" s="39"/>
      <c r="ES34" s="39"/>
      <c r="ET34" s="39"/>
      <c r="EU34" s="39"/>
      <c r="EV34" s="39"/>
      <c r="EW34" s="39"/>
      <c r="EX34" s="39"/>
      <c r="EY34" s="39"/>
      <c r="EZ34" s="39"/>
      <c r="FA34" s="39"/>
      <c r="FB34" s="39"/>
      <c r="FC34" s="39"/>
      <c r="FD34" s="39"/>
      <c r="FE34" s="39"/>
      <c r="FF34" s="39"/>
      <c r="FG34" s="39"/>
      <c r="FH34" s="39"/>
      <c r="FI34" s="39"/>
      <c r="FJ34" s="39"/>
      <c r="FK34" s="39"/>
      <c r="FL34" s="39"/>
      <c r="FM34" s="39"/>
      <c r="FN34" s="39"/>
      <c r="FO34" s="39"/>
      <c r="FP34" s="39"/>
      <c r="FQ34" s="39"/>
      <c r="FR34" s="39"/>
      <c r="FS34" s="39"/>
      <c r="FT34" s="39"/>
      <c r="FU34" s="39"/>
      <c r="FV34" s="39"/>
      <c r="FW34" s="39"/>
      <c r="FX34" s="39"/>
      <c r="FY34" s="39"/>
      <c r="FZ34" s="39"/>
      <c r="GA34" s="39"/>
      <c r="GB34" s="39"/>
      <c r="GC34" s="39"/>
      <c r="GD34" s="39"/>
      <c r="GE34" s="39"/>
      <c r="GF34" s="39"/>
      <c r="GG34" s="39"/>
      <c r="GH34" s="39"/>
      <c r="GI34" s="39"/>
      <c r="GJ34" s="39"/>
      <c r="GK34" s="39"/>
      <c r="GL34" s="39"/>
      <c r="GM34" s="39"/>
      <c r="GN34" s="39"/>
      <c r="GO34" s="39"/>
      <c r="GP34" s="39"/>
      <c r="GQ34" s="39"/>
      <c r="GR34" s="39"/>
      <c r="GS34" s="39"/>
      <c r="GT34" s="39"/>
      <c r="GU34" s="39"/>
      <c r="GV34" s="39"/>
      <c r="GW34" s="39"/>
      <c r="GX34" s="39"/>
      <c r="GY34" s="39"/>
      <c r="GZ34" s="39"/>
      <c r="HA34" s="39"/>
      <c r="HB34" s="39"/>
      <c r="HC34" s="39"/>
      <c r="HD34" s="39"/>
      <c r="HE34" s="39"/>
      <c r="HF34" s="39"/>
      <c r="HG34" s="39"/>
      <c r="HH34" s="39"/>
      <c r="HI34" s="39"/>
      <c r="HJ34" s="39"/>
      <c r="HK34" s="39"/>
      <c r="HL34" s="39"/>
      <c r="HM34" s="39"/>
      <c r="HN34" s="39"/>
      <c r="HO34" s="39"/>
      <c r="HP34" s="39"/>
      <c r="HQ34" s="39"/>
      <c r="HR34" s="39"/>
      <c r="HS34" s="39"/>
      <c r="HT34" s="39"/>
      <c r="HU34" s="39"/>
      <c r="HV34" s="39"/>
      <c r="HW34" s="39"/>
      <c r="HX34" s="39"/>
      <c r="HY34" s="39"/>
      <c r="HZ34" s="39"/>
      <c r="IA34" s="39"/>
      <c r="IB34" s="39"/>
      <c r="IC34" s="39"/>
    </row>
    <row r="35" spans="1:237">
      <c r="A35" s="626"/>
      <c r="B35" s="627"/>
      <c r="C35" s="627"/>
      <c r="D35" s="686" t="s">
        <v>310</v>
      </c>
      <c r="E35" s="687"/>
      <c r="F35" s="687"/>
      <c r="G35" s="687"/>
      <c r="H35" s="687"/>
      <c r="I35" s="687"/>
      <c r="J35" s="688"/>
      <c r="K35" s="686">
        <v>1</v>
      </c>
      <c r="L35" s="687"/>
      <c r="M35" s="687"/>
      <c r="N35" s="687"/>
      <c r="O35" s="687"/>
      <c r="P35" s="687"/>
      <c r="Q35" s="687"/>
      <c r="R35" s="687"/>
      <c r="S35" s="687"/>
      <c r="T35" s="687"/>
      <c r="U35" s="688"/>
      <c r="V35" s="691">
        <v>60</v>
      </c>
      <c r="W35" s="692"/>
      <c r="X35" s="692"/>
      <c r="Y35" s="692"/>
      <c r="Z35" s="692"/>
      <c r="AA35" s="692"/>
      <c r="AB35" s="695" t="s">
        <v>311</v>
      </c>
      <c r="AC35" s="695"/>
      <c r="AD35" s="695"/>
      <c r="AE35" s="696"/>
      <c r="AF35" s="686"/>
      <c r="AG35" s="687"/>
      <c r="AH35" s="687"/>
      <c r="AI35" s="687"/>
      <c r="AJ35" s="687"/>
      <c r="AK35" s="687"/>
      <c r="AL35" s="687"/>
      <c r="AM35" s="687"/>
      <c r="AN35" s="687"/>
      <c r="AO35" s="687"/>
      <c r="AP35" s="687"/>
      <c r="AQ35" s="687"/>
      <c r="AR35" s="687"/>
      <c r="AS35" s="687"/>
      <c r="AT35" s="688"/>
      <c r="AU35" s="674"/>
      <c r="AV35" s="674"/>
      <c r="AW35" s="675"/>
      <c r="AX35" s="39"/>
      <c r="AY35" s="39"/>
      <c r="AZ35" s="39"/>
      <c r="BA35" s="39"/>
      <c r="BB35" s="39"/>
      <c r="BC35" s="39"/>
      <c r="BD35" s="39"/>
      <c r="BE35" s="39"/>
      <c r="BF35" s="39"/>
      <c r="BG35" s="39"/>
      <c r="BH35" s="39"/>
      <c r="BI35" s="39"/>
      <c r="BJ35" s="39"/>
      <c r="BK35" s="39"/>
      <c r="BL35" s="39"/>
      <c r="BM35" s="39"/>
      <c r="BN35" s="39"/>
      <c r="BO35" s="39"/>
      <c r="BP35" s="94" t="s">
        <v>172</v>
      </c>
      <c r="BQ35" s="39"/>
      <c r="BR35" s="39"/>
      <c r="BS35" s="39"/>
      <c r="BT35" s="39"/>
      <c r="BU35" s="39"/>
      <c r="BV35" s="39"/>
      <c r="BW35" s="39"/>
      <c r="BX35" s="39"/>
      <c r="BY35" s="39"/>
      <c r="BZ35" s="39"/>
      <c r="CA35" s="39"/>
      <c r="CB35" s="39"/>
      <c r="CC35" s="39"/>
      <c r="CD35" s="39"/>
      <c r="CE35" s="39"/>
      <c r="CF35" s="39"/>
      <c r="CG35" s="39"/>
      <c r="CH35" s="39"/>
      <c r="CI35" s="39"/>
      <c r="CJ35" s="39"/>
      <c r="CK35" s="39"/>
      <c r="CL35" s="39"/>
      <c r="CM35" s="39"/>
      <c r="CN35" s="39"/>
      <c r="CO35" s="39"/>
      <c r="CP35" s="39"/>
      <c r="CQ35" s="39"/>
      <c r="CR35" s="39"/>
      <c r="CS35" s="39"/>
      <c r="CT35" s="39"/>
      <c r="CU35" s="39"/>
      <c r="CV35" s="39"/>
      <c r="CW35" s="39"/>
      <c r="CX35" s="39"/>
      <c r="CY35" s="39"/>
      <c r="CZ35" s="39"/>
      <c r="DA35" s="39"/>
      <c r="DB35" s="39"/>
      <c r="DC35" s="39"/>
      <c r="DD35" s="39"/>
      <c r="DE35" s="39"/>
      <c r="DF35" s="39"/>
      <c r="DG35" s="39"/>
      <c r="DH35" s="39"/>
      <c r="DI35" s="39"/>
      <c r="DJ35" s="39"/>
      <c r="DK35" s="39"/>
      <c r="DL35" s="39"/>
      <c r="DM35" s="39"/>
      <c r="DN35" s="39"/>
      <c r="DO35" s="39"/>
      <c r="DP35" s="39"/>
      <c r="DQ35" s="39"/>
      <c r="DR35" s="39"/>
      <c r="DS35" s="39"/>
      <c r="DT35" s="39"/>
      <c r="DU35" s="39"/>
      <c r="DV35" s="39"/>
      <c r="DW35" s="39"/>
      <c r="DX35" s="39"/>
      <c r="DY35" s="39"/>
      <c r="DZ35" s="39"/>
      <c r="EA35" s="39"/>
      <c r="EB35" s="39"/>
      <c r="EC35" s="39"/>
      <c r="ED35" s="39"/>
      <c r="EE35" s="39"/>
      <c r="EF35" s="39"/>
      <c r="EG35" s="39"/>
      <c r="EH35" s="39"/>
      <c r="EI35" s="39"/>
      <c r="EJ35" s="39"/>
      <c r="EK35" s="39"/>
      <c r="EL35" s="39"/>
      <c r="EM35" s="39"/>
      <c r="EN35" s="39"/>
      <c r="EO35" s="39"/>
      <c r="EP35" s="39"/>
      <c r="EQ35" s="39"/>
      <c r="ER35" s="39"/>
      <c r="ES35" s="39"/>
      <c r="ET35" s="39"/>
      <c r="EU35" s="39"/>
      <c r="EV35" s="39"/>
      <c r="EW35" s="39"/>
      <c r="EX35" s="39"/>
      <c r="EY35" s="39"/>
      <c r="EZ35" s="39"/>
      <c r="FA35" s="39"/>
      <c r="FB35" s="39"/>
      <c r="FC35" s="39"/>
      <c r="FD35" s="39"/>
      <c r="FE35" s="39"/>
      <c r="FF35" s="39"/>
      <c r="FG35" s="39"/>
      <c r="FH35" s="39"/>
      <c r="FI35" s="39"/>
      <c r="FJ35" s="39"/>
      <c r="FK35" s="39"/>
      <c r="FL35" s="39"/>
      <c r="FM35" s="39"/>
      <c r="FN35" s="39"/>
      <c r="FO35" s="39"/>
      <c r="FP35" s="39"/>
      <c r="FQ35" s="39"/>
      <c r="FR35" s="39"/>
      <c r="FS35" s="39"/>
      <c r="FT35" s="39"/>
      <c r="FU35" s="39"/>
      <c r="FV35" s="39"/>
      <c r="FW35" s="39"/>
      <c r="FX35" s="39"/>
      <c r="FY35" s="39"/>
      <c r="FZ35" s="39"/>
      <c r="GA35" s="39"/>
      <c r="GB35" s="39"/>
      <c r="GC35" s="39"/>
      <c r="GD35" s="39"/>
      <c r="GE35" s="39"/>
      <c r="GF35" s="39"/>
      <c r="GG35" s="39"/>
      <c r="GH35" s="39"/>
      <c r="GI35" s="39"/>
      <c r="GJ35" s="39"/>
      <c r="GK35" s="39"/>
      <c r="GL35" s="39"/>
      <c r="GM35" s="39"/>
      <c r="GN35" s="39"/>
      <c r="GO35" s="39"/>
      <c r="GP35" s="39"/>
      <c r="GQ35" s="39"/>
      <c r="GR35" s="39"/>
      <c r="GS35" s="39"/>
      <c r="GT35" s="39"/>
      <c r="GU35" s="39"/>
      <c r="GV35" s="39"/>
      <c r="GW35" s="39"/>
      <c r="GX35" s="39"/>
      <c r="GY35" s="39"/>
      <c r="GZ35" s="39"/>
      <c r="HA35" s="39"/>
      <c r="HB35" s="39"/>
      <c r="HC35" s="39"/>
      <c r="HD35" s="39"/>
      <c r="HE35" s="39"/>
      <c r="HF35" s="39"/>
      <c r="HG35" s="39"/>
      <c r="HH35" s="39"/>
      <c r="HI35" s="39"/>
      <c r="HJ35" s="39"/>
      <c r="HK35" s="39"/>
      <c r="HL35" s="39"/>
      <c r="HM35" s="39"/>
      <c r="HN35" s="39"/>
      <c r="HO35" s="39"/>
      <c r="HP35" s="39"/>
      <c r="HQ35" s="39"/>
      <c r="HR35" s="39"/>
      <c r="HS35" s="39"/>
      <c r="HT35" s="39"/>
      <c r="HU35" s="39"/>
      <c r="HV35" s="39"/>
      <c r="HW35" s="39"/>
      <c r="HX35" s="39"/>
      <c r="HY35" s="39"/>
      <c r="HZ35" s="39"/>
      <c r="IA35" s="39"/>
      <c r="IB35" s="39"/>
      <c r="IC35" s="39"/>
    </row>
    <row r="36" spans="1:237">
      <c r="A36" s="626"/>
      <c r="B36" s="627"/>
      <c r="C36" s="627"/>
      <c r="D36" s="689"/>
      <c r="E36" s="685"/>
      <c r="F36" s="685"/>
      <c r="G36" s="685"/>
      <c r="H36" s="685"/>
      <c r="I36" s="685"/>
      <c r="J36" s="690"/>
      <c r="K36" s="689"/>
      <c r="L36" s="685"/>
      <c r="M36" s="685"/>
      <c r="N36" s="685"/>
      <c r="O36" s="685"/>
      <c r="P36" s="685"/>
      <c r="Q36" s="685"/>
      <c r="R36" s="685"/>
      <c r="S36" s="685"/>
      <c r="T36" s="685"/>
      <c r="U36" s="690"/>
      <c r="V36" s="693"/>
      <c r="W36" s="694"/>
      <c r="X36" s="694"/>
      <c r="Y36" s="694"/>
      <c r="Z36" s="694"/>
      <c r="AA36" s="694"/>
      <c r="AB36" s="697"/>
      <c r="AC36" s="697"/>
      <c r="AD36" s="697"/>
      <c r="AE36" s="698"/>
      <c r="AF36" s="689"/>
      <c r="AG36" s="685"/>
      <c r="AH36" s="685"/>
      <c r="AI36" s="685"/>
      <c r="AJ36" s="685"/>
      <c r="AK36" s="685"/>
      <c r="AL36" s="685"/>
      <c r="AM36" s="685"/>
      <c r="AN36" s="685"/>
      <c r="AO36" s="685"/>
      <c r="AP36" s="685"/>
      <c r="AQ36" s="685"/>
      <c r="AR36" s="685"/>
      <c r="AS36" s="685"/>
      <c r="AT36" s="690"/>
      <c r="AU36" s="674"/>
      <c r="AV36" s="674"/>
      <c r="AW36" s="675"/>
      <c r="AX36" s="39"/>
      <c r="AY36" s="39"/>
      <c r="AZ36" s="39"/>
      <c r="BA36" s="39"/>
      <c r="BB36" s="39"/>
      <c r="BC36" s="39"/>
      <c r="BD36" s="39"/>
      <c r="BE36" s="39"/>
      <c r="BF36" s="39"/>
      <c r="BG36" s="39"/>
      <c r="BH36" s="39"/>
      <c r="BI36" s="39"/>
      <c r="BJ36" s="39"/>
      <c r="BK36" s="39"/>
      <c r="BL36" s="39"/>
      <c r="BM36" s="39"/>
      <c r="BN36" s="39"/>
      <c r="BO36" s="39"/>
      <c r="BP36" s="94" t="s">
        <v>154</v>
      </c>
      <c r="BQ36" s="39"/>
      <c r="BR36" s="39"/>
      <c r="BS36" s="39"/>
      <c r="BT36" s="39"/>
      <c r="BU36" s="39"/>
      <c r="BV36" s="39"/>
      <c r="BW36" s="39"/>
      <c r="BX36" s="39"/>
      <c r="BY36" s="39"/>
      <c r="BZ36" s="39"/>
      <c r="CA36" s="39"/>
      <c r="CB36" s="39"/>
      <c r="CC36" s="39"/>
      <c r="CD36" s="39"/>
      <c r="CE36" s="39"/>
      <c r="CF36" s="39"/>
      <c r="CG36" s="39"/>
      <c r="CH36" s="39"/>
      <c r="CI36" s="39"/>
      <c r="CJ36" s="39"/>
      <c r="CK36" s="39"/>
      <c r="CL36" s="39"/>
      <c r="CM36" s="39"/>
      <c r="CN36" s="39"/>
      <c r="CO36" s="39"/>
      <c r="CP36" s="39"/>
      <c r="CQ36" s="39"/>
      <c r="CR36" s="39"/>
      <c r="CS36" s="39"/>
      <c r="CT36" s="39"/>
      <c r="CU36" s="39"/>
      <c r="CV36" s="39"/>
      <c r="CW36" s="39"/>
      <c r="CX36" s="39"/>
      <c r="CY36" s="39"/>
      <c r="CZ36" s="39"/>
      <c r="DA36" s="39"/>
      <c r="DB36" s="39"/>
      <c r="DC36" s="39"/>
      <c r="DD36" s="39"/>
      <c r="DE36" s="39"/>
      <c r="DF36" s="39"/>
      <c r="DG36" s="39"/>
      <c r="DH36" s="39"/>
      <c r="DI36" s="39"/>
      <c r="DJ36" s="39"/>
      <c r="DK36" s="39"/>
      <c r="DL36" s="39"/>
      <c r="DM36" s="39"/>
      <c r="DN36" s="39"/>
      <c r="DO36" s="39"/>
      <c r="DP36" s="39"/>
      <c r="DQ36" s="39"/>
      <c r="DR36" s="39"/>
      <c r="DS36" s="39"/>
      <c r="DT36" s="39"/>
      <c r="DU36" s="39"/>
      <c r="DV36" s="39"/>
      <c r="DW36" s="39"/>
      <c r="DX36" s="39"/>
      <c r="DY36" s="39"/>
      <c r="DZ36" s="39"/>
      <c r="EA36" s="39"/>
      <c r="EB36" s="39"/>
      <c r="EC36" s="39"/>
      <c r="ED36" s="39"/>
      <c r="EE36" s="39"/>
      <c r="EF36" s="39"/>
      <c r="EG36" s="39"/>
      <c r="EH36" s="39"/>
      <c r="EI36" s="39"/>
      <c r="EJ36" s="39"/>
      <c r="EK36" s="39"/>
      <c r="EL36" s="39"/>
      <c r="EM36" s="39"/>
      <c r="EN36" s="39"/>
      <c r="EO36" s="39"/>
      <c r="EP36" s="39"/>
      <c r="EQ36" s="39"/>
      <c r="ER36" s="39"/>
      <c r="ES36" s="39"/>
      <c r="ET36" s="39"/>
      <c r="EU36" s="39"/>
      <c r="EV36" s="39"/>
      <c r="EW36" s="39"/>
      <c r="EX36" s="39"/>
      <c r="EY36" s="39"/>
      <c r="EZ36" s="39"/>
      <c r="FA36" s="39"/>
      <c r="FB36" s="39"/>
      <c r="FC36" s="39"/>
      <c r="FD36" s="39"/>
      <c r="FE36" s="39"/>
      <c r="FF36" s="39"/>
      <c r="FG36" s="39"/>
      <c r="FH36" s="39"/>
      <c r="FI36" s="39"/>
      <c r="FJ36" s="39"/>
      <c r="FK36" s="39"/>
      <c r="FL36" s="39"/>
      <c r="FM36" s="39"/>
      <c r="FN36" s="39"/>
      <c r="FO36" s="39"/>
      <c r="FP36" s="39"/>
      <c r="FQ36" s="39"/>
      <c r="FR36" s="39"/>
      <c r="FS36" s="39"/>
      <c r="FT36" s="39"/>
      <c r="FU36" s="39"/>
      <c r="FV36" s="39"/>
      <c r="FW36" s="39"/>
      <c r="FX36" s="39"/>
      <c r="FY36" s="39"/>
      <c r="FZ36" s="39"/>
      <c r="GA36" s="39"/>
      <c r="GB36" s="39"/>
      <c r="GC36" s="39"/>
      <c r="GD36" s="39"/>
      <c r="GE36" s="39"/>
      <c r="GF36" s="39"/>
      <c r="GG36" s="39"/>
      <c r="GH36" s="39"/>
      <c r="GI36" s="39"/>
      <c r="GJ36" s="39"/>
      <c r="GK36" s="39"/>
      <c r="GL36" s="39"/>
      <c r="GM36" s="39"/>
      <c r="GN36" s="39"/>
      <c r="GO36" s="39"/>
      <c r="GP36" s="39"/>
      <c r="GQ36" s="39"/>
      <c r="GR36" s="39"/>
      <c r="GS36" s="39"/>
      <c r="GT36" s="39"/>
      <c r="GU36" s="39"/>
      <c r="GV36" s="39"/>
      <c r="GW36" s="39"/>
      <c r="GX36" s="39"/>
      <c r="GY36" s="39"/>
      <c r="GZ36" s="39"/>
      <c r="HA36" s="39"/>
      <c r="HB36" s="39"/>
      <c r="HC36" s="39"/>
      <c r="HD36" s="39"/>
      <c r="HE36" s="39"/>
      <c r="HF36" s="39"/>
      <c r="HG36" s="39"/>
      <c r="HH36" s="39"/>
      <c r="HI36" s="39"/>
      <c r="HJ36" s="39"/>
      <c r="HK36" s="39"/>
      <c r="HL36" s="39"/>
      <c r="HM36" s="39"/>
      <c r="HN36" s="39"/>
      <c r="HO36" s="39"/>
      <c r="HP36" s="39"/>
      <c r="HQ36" s="39"/>
      <c r="HR36" s="39"/>
      <c r="HS36" s="39"/>
      <c r="HT36" s="39"/>
      <c r="HU36" s="39"/>
      <c r="HV36" s="39"/>
      <c r="HW36" s="39"/>
      <c r="HX36" s="39"/>
      <c r="HY36" s="39"/>
      <c r="HZ36" s="39"/>
      <c r="IA36" s="39"/>
      <c r="IB36" s="39"/>
      <c r="IC36" s="39"/>
    </row>
    <row r="37" spans="1:237">
      <c r="A37" s="626"/>
      <c r="B37" s="627"/>
      <c r="C37" s="627"/>
      <c r="D37" s="686" t="s">
        <v>312</v>
      </c>
      <c r="E37" s="687"/>
      <c r="F37" s="687"/>
      <c r="G37" s="687"/>
      <c r="H37" s="687"/>
      <c r="I37" s="687"/>
      <c r="J37" s="688"/>
      <c r="K37" s="699">
        <f>'01.入会申込書'!M78</f>
        <v>0</v>
      </c>
      <c r="L37" s="687"/>
      <c r="M37" s="687"/>
      <c r="N37" s="687"/>
      <c r="O37" s="687"/>
      <c r="P37" s="687"/>
      <c r="Q37" s="687"/>
      <c r="R37" s="687"/>
      <c r="S37" s="687"/>
      <c r="T37" s="687"/>
      <c r="U37" s="688"/>
      <c r="V37" s="691">
        <f>K37*30</f>
        <v>0</v>
      </c>
      <c r="W37" s="692"/>
      <c r="X37" s="692"/>
      <c r="Y37" s="692"/>
      <c r="Z37" s="692"/>
      <c r="AA37" s="692"/>
      <c r="AB37" s="695" t="s">
        <v>311</v>
      </c>
      <c r="AC37" s="695"/>
      <c r="AD37" s="695"/>
      <c r="AE37" s="696"/>
      <c r="AF37" s="686"/>
      <c r="AG37" s="687"/>
      <c r="AH37" s="687"/>
      <c r="AI37" s="687"/>
      <c r="AJ37" s="687"/>
      <c r="AK37" s="687"/>
      <c r="AL37" s="687"/>
      <c r="AM37" s="687"/>
      <c r="AN37" s="687"/>
      <c r="AO37" s="687"/>
      <c r="AP37" s="687"/>
      <c r="AQ37" s="687"/>
      <c r="AR37" s="687"/>
      <c r="AS37" s="687"/>
      <c r="AT37" s="688"/>
      <c r="AU37" s="674"/>
      <c r="AV37" s="674"/>
      <c r="AW37" s="675"/>
      <c r="AX37" s="39"/>
      <c r="AY37" s="39"/>
      <c r="AZ37" s="39"/>
      <c r="BA37" s="39"/>
      <c r="BB37" s="39"/>
      <c r="BC37" s="39"/>
      <c r="BD37" s="39"/>
      <c r="BE37" s="39"/>
      <c r="BF37" s="39"/>
      <c r="BG37" s="39"/>
      <c r="BH37" s="39"/>
      <c r="BI37" s="39"/>
      <c r="BJ37" s="39"/>
      <c r="BK37" s="39"/>
      <c r="BL37" s="39"/>
      <c r="BM37" s="39"/>
      <c r="BN37" s="39"/>
      <c r="BO37" s="39"/>
      <c r="BP37" s="94" t="s">
        <v>157</v>
      </c>
      <c r="BQ37" s="39"/>
      <c r="BR37" s="39"/>
      <c r="BS37" s="39"/>
      <c r="BT37" s="39"/>
      <c r="BU37" s="39"/>
      <c r="BV37" s="39"/>
      <c r="BW37" s="39"/>
      <c r="BX37" s="39"/>
      <c r="BY37" s="39"/>
      <c r="BZ37" s="39"/>
      <c r="CA37" s="39"/>
      <c r="CB37" s="39"/>
      <c r="CC37" s="39"/>
      <c r="CD37" s="39"/>
      <c r="CE37" s="39"/>
      <c r="CF37" s="39"/>
      <c r="CG37" s="39"/>
      <c r="CH37" s="39"/>
      <c r="CI37" s="39"/>
      <c r="CJ37" s="39"/>
      <c r="CK37" s="39"/>
      <c r="CL37" s="39"/>
      <c r="CM37" s="39"/>
      <c r="CN37" s="39"/>
      <c r="CO37" s="39"/>
      <c r="CP37" s="39"/>
      <c r="CQ37" s="39"/>
      <c r="CR37" s="39"/>
      <c r="CS37" s="39"/>
      <c r="CT37" s="39"/>
      <c r="CU37" s="39"/>
      <c r="CV37" s="39"/>
      <c r="CW37" s="39"/>
      <c r="CX37" s="39"/>
      <c r="CY37" s="39"/>
      <c r="CZ37" s="39"/>
      <c r="DA37" s="39"/>
      <c r="DB37" s="39"/>
      <c r="DC37" s="39"/>
      <c r="DD37" s="39"/>
      <c r="DE37" s="39"/>
      <c r="DF37" s="39"/>
      <c r="DG37" s="39"/>
      <c r="DH37" s="39"/>
      <c r="DI37" s="39"/>
      <c r="DJ37" s="39"/>
      <c r="DK37" s="39"/>
      <c r="DL37" s="39"/>
      <c r="DM37" s="39"/>
      <c r="DN37" s="39"/>
      <c r="DO37" s="39"/>
      <c r="DP37" s="39"/>
      <c r="DQ37" s="39"/>
      <c r="DR37" s="39"/>
      <c r="DS37" s="39"/>
      <c r="DT37" s="39"/>
      <c r="DU37" s="39"/>
      <c r="DV37" s="39"/>
      <c r="DW37" s="39"/>
      <c r="DX37" s="39"/>
      <c r="DY37" s="39"/>
      <c r="DZ37" s="39"/>
      <c r="EA37" s="39"/>
      <c r="EB37" s="39"/>
      <c r="EC37" s="39"/>
      <c r="ED37" s="39"/>
      <c r="EE37" s="39"/>
      <c r="EF37" s="39"/>
      <c r="EG37" s="39"/>
      <c r="EH37" s="39"/>
      <c r="EI37" s="39"/>
      <c r="EJ37" s="39"/>
      <c r="EK37" s="39"/>
      <c r="EL37" s="39"/>
      <c r="EM37" s="39"/>
      <c r="EN37" s="39"/>
      <c r="EO37" s="39"/>
      <c r="EP37" s="39"/>
      <c r="EQ37" s="39"/>
      <c r="ER37" s="39"/>
      <c r="ES37" s="39"/>
      <c r="ET37" s="39"/>
      <c r="EU37" s="39"/>
      <c r="EV37" s="39"/>
      <c r="EW37" s="39"/>
      <c r="EX37" s="39"/>
      <c r="EY37" s="39"/>
      <c r="EZ37" s="39"/>
      <c r="FA37" s="39"/>
      <c r="FB37" s="39"/>
      <c r="FC37" s="39"/>
      <c r="FD37" s="39"/>
      <c r="FE37" s="39"/>
      <c r="FF37" s="39"/>
      <c r="FG37" s="39"/>
      <c r="FH37" s="39"/>
      <c r="FI37" s="39"/>
      <c r="FJ37" s="39"/>
      <c r="FK37" s="39"/>
      <c r="FL37" s="39"/>
      <c r="FM37" s="39"/>
      <c r="FN37" s="39"/>
      <c r="FO37" s="39"/>
      <c r="FP37" s="39"/>
      <c r="FQ37" s="39"/>
      <c r="FR37" s="39"/>
      <c r="FS37" s="39"/>
      <c r="FT37" s="39"/>
      <c r="FU37" s="39"/>
      <c r="FV37" s="39"/>
      <c r="FW37" s="39"/>
      <c r="FX37" s="39"/>
      <c r="FY37" s="39"/>
      <c r="FZ37" s="39"/>
      <c r="GA37" s="39"/>
      <c r="GB37" s="39"/>
      <c r="GC37" s="39"/>
      <c r="GD37" s="39"/>
      <c r="GE37" s="39"/>
      <c r="GF37" s="39"/>
      <c r="GG37" s="39"/>
      <c r="GH37" s="39"/>
      <c r="GI37" s="39"/>
      <c r="GJ37" s="39"/>
      <c r="GK37" s="39"/>
      <c r="GL37" s="39"/>
      <c r="GM37" s="39"/>
      <c r="GN37" s="39"/>
      <c r="GO37" s="39"/>
      <c r="GP37" s="39"/>
      <c r="GQ37" s="39"/>
      <c r="GR37" s="39"/>
      <c r="GS37" s="39"/>
      <c r="GT37" s="39"/>
      <c r="GU37" s="39"/>
      <c r="GV37" s="39"/>
      <c r="GW37" s="39"/>
      <c r="GX37" s="39"/>
      <c r="GY37" s="39"/>
      <c r="GZ37" s="39"/>
      <c r="HA37" s="39"/>
      <c r="HB37" s="39"/>
      <c r="HC37" s="39"/>
      <c r="HD37" s="39"/>
      <c r="HE37" s="39"/>
      <c r="HF37" s="39"/>
      <c r="HG37" s="39"/>
      <c r="HH37" s="39"/>
      <c r="HI37" s="39"/>
      <c r="HJ37" s="39"/>
      <c r="HK37" s="39"/>
      <c r="HL37" s="39"/>
      <c r="HM37" s="39"/>
      <c r="HN37" s="39"/>
      <c r="HO37" s="39"/>
      <c r="HP37" s="39"/>
      <c r="HQ37" s="39"/>
      <c r="HR37" s="39"/>
      <c r="HS37" s="39"/>
      <c r="HT37" s="39"/>
      <c r="HU37" s="39"/>
      <c r="HV37" s="39"/>
      <c r="HW37" s="39"/>
      <c r="HX37" s="39"/>
      <c r="HY37" s="39"/>
      <c r="HZ37" s="39"/>
      <c r="IA37" s="39"/>
      <c r="IB37" s="39"/>
      <c r="IC37" s="39"/>
    </row>
    <row r="38" spans="1:237">
      <c r="A38" s="626"/>
      <c r="B38" s="627"/>
      <c r="C38" s="627"/>
      <c r="D38" s="689"/>
      <c r="E38" s="685"/>
      <c r="F38" s="685"/>
      <c r="G38" s="685"/>
      <c r="H38" s="685"/>
      <c r="I38" s="685"/>
      <c r="J38" s="690"/>
      <c r="K38" s="689"/>
      <c r="L38" s="685"/>
      <c r="M38" s="685"/>
      <c r="N38" s="685"/>
      <c r="O38" s="685"/>
      <c r="P38" s="685"/>
      <c r="Q38" s="685"/>
      <c r="R38" s="685"/>
      <c r="S38" s="685"/>
      <c r="T38" s="685"/>
      <c r="U38" s="690"/>
      <c r="V38" s="693"/>
      <c r="W38" s="694"/>
      <c r="X38" s="694"/>
      <c r="Y38" s="694"/>
      <c r="Z38" s="694"/>
      <c r="AA38" s="694"/>
      <c r="AB38" s="697"/>
      <c r="AC38" s="697"/>
      <c r="AD38" s="697"/>
      <c r="AE38" s="698"/>
      <c r="AF38" s="689"/>
      <c r="AG38" s="685"/>
      <c r="AH38" s="685"/>
      <c r="AI38" s="685"/>
      <c r="AJ38" s="685"/>
      <c r="AK38" s="685"/>
      <c r="AL38" s="685"/>
      <c r="AM38" s="685"/>
      <c r="AN38" s="685"/>
      <c r="AO38" s="685"/>
      <c r="AP38" s="685"/>
      <c r="AQ38" s="685"/>
      <c r="AR38" s="685"/>
      <c r="AS38" s="685"/>
      <c r="AT38" s="690"/>
      <c r="AU38" s="674"/>
      <c r="AV38" s="674"/>
      <c r="AW38" s="675"/>
      <c r="AX38" s="39"/>
      <c r="AY38" s="39"/>
      <c r="AZ38" s="39"/>
      <c r="BA38" s="39"/>
      <c r="BB38" s="39"/>
      <c r="BC38" s="39"/>
      <c r="BD38" s="39"/>
      <c r="BE38" s="39"/>
      <c r="BF38" s="39"/>
      <c r="BG38" s="39"/>
      <c r="BH38" s="39"/>
      <c r="BI38" s="39"/>
      <c r="BJ38" s="39"/>
      <c r="BK38" s="39"/>
      <c r="BL38" s="39"/>
      <c r="BM38" s="39"/>
      <c r="BN38" s="39"/>
      <c r="BO38" s="39"/>
      <c r="BP38" s="94" t="s">
        <v>165</v>
      </c>
      <c r="BQ38" s="39"/>
      <c r="BR38" s="39"/>
      <c r="BS38" s="39"/>
      <c r="BT38" s="39"/>
      <c r="BU38" s="39"/>
      <c r="BV38" s="39"/>
      <c r="BW38" s="39"/>
      <c r="BX38" s="39"/>
      <c r="BY38" s="39"/>
      <c r="BZ38" s="39"/>
      <c r="CA38" s="39"/>
      <c r="CB38" s="39"/>
      <c r="CC38" s="39"/>
      <c r="CD38" s="39"/>
      <c r="CE38" s="39"/>
      <c r="CF38" s="39"/>
      <c r="CG38" s="39"/>
      <c r="CH38" s="39"/>
      <c r="CI38" s="39"/>
      <c r="CJ38" s="39"/>
      <c r="CK38" s="39"/>
      <c r="CL38" s="39"/>
      <c r="CM38" s="39"/>
      <c r="CN38" s="39"/>
      <c r="CO38" s="39"/>
      <c r="CP38" s="39"/>
      <c r="CQ38" s="39"/>
      <c r="CR38" s="39"/>
      <c r="CS38" s="39"/>
      <c r="CT38" s="39"/>
      <c r="CU38" s="39"/>
      <c r="CV38" s="39"/>
      <c r="CW38" s="39"/>
      <c r="CX38" s="39"/>
      <c r="CY38" s="39"/>
      <c r="CZ38" s="39"/>
      <c r="DA38" s="39"/>
      <c r="DB38" s="39"/>
      <c r="DC38" s="39"/>
      <c r="DD38" s="39"/>
      <c r="DE38" s="39"/>
      <c r="DF38" s="39"/>
      <c r="DG38" s="39"/>
      <c r="DH38" s="39"/>
      <c r="DI38" s="39"/>
      <c r="DJ38" s="39"/>
      <c r="DK38" s="39"/>
      <c r="DL38" s="39"/>
      <c r="DM38" s="39"/>
      <c r="DN38" s="39"/>
      <c r="DO38" s="39"/>
      <c r="DP38" s="39"/>
      <c r="DQ38" s="39"/>
      <c r="DR38" s="39"/>
      <c r="DS38" s="39"/>
      <c r="DT38" s="39"/>
      <c r="DU38" s="39"/>
      <c r="DV38" s="39"/>
      <c r="DW38" s="39"/>
      <c r="DX38" s="39"/>
      <c r="DY38" s="39"/>
      <c r="DZ38" s="39"/>
      <c r="EA38" s="39"/>
      <c r="EB38" s="39"/>
      <c r="EC38" s="39"/>
      <c r="ED38" s="39"/>
      <c r="EE38" s="39"/>
      <c r="EF38" s="39"/>
      <c r="EG38" s="39"/>
      <c r="EH38" s="39"/>
      <c r="EI38" s="39"/>
      <c r="EJ38" s="39"/>
      <c r="EK38" s="39"/>
      <c r="EL38" s="39"/>
      <c r="EM38" s="39"/>
      <c r="EN38" s="39"/>
      <c r="EO38" s="39"/>
      <c r="EP38" s="39"/>
      <c r="EQ38" s="39"/>
      <c r="ER38" s="39"/>
      <c r="ES38" s="39"/>
      <c r="ET38" s="39"/>
      <c r="EU38" s="39"/>
      <c r="EV38" s="39"/>
      <c r="EW38" s="39"/>
      <c r="EX38" s="39"/>
      <c r="EY38" s="39"/>
      <c r="EZ38" s="39"/>
      <c r="FA38" s="39"/>
      <c r="FB38" s="39"/>
      <c r="FC38" s="39"/>
      <c r="FD38" s="39"/>
      <c r="FE38" s="39"/>
      <c r="FF38" s="39"/>
      <c r="FG38" s="39"/>
      <c r="FH38" s="39"/>
      <c r="FI38" s="39"/>
      <c r="FJ38" s="39"/>
      <c r="FK38" s="39"/>
      <c r="FL38" s="39"/>
      <c r="FM38" s="39"/>
      <c r="FN38" s="39"/>
      <c r="FO38" s="39"/>
      <c r="FP38" s="39"/>
      <c r="FQ38" s="39"/>
      <c r="FR38" s="39"/>
      <c r="FS38" s="39"/>
      <c r="FT38" s="39"/>
      <c r="FU38" s="39"/>
      <c r="FV38" s="39"/>
      <c r="FW38" s="39"/>
      <c r="FX38" s="39"/>
      <c r="FY38" s="39"/>
      <c r="FZ38" s="39"/>
      <c r="GA38" s="39"/>
      <c r="GB38" s="39"/>
      <c r="GC38" s="39"/>
      <c r="GD38" s="39"/>
      <c r="GE38" s="39"/>
      <c r="GF38" s="39"/>
      <c r="GG38" s="39"/>
      <c r="GH38" s="39"/>
      <c r="GI38" s="39"/>
      <c r="GJ38" s="39"/>
      <c r="GK38" s="39"/>
      <c r="GL38" s="39"/>
      <c r="GM38" s="39"/>
      <c r="GN38" s="39"/>
      <c r="GO38" s="39"/>
      <c r="GP38" s="39"/>
      <c r="GQ38" s="39"/>
      <c r="GR38" s="39"/>
      <c r="GS38" s="39"/>
      <c r="GT38" s="39"/>
      <c r="GU38" s="39"/>
      <c r="GV38" s="39"/>
      <c r="GW38" s="39"/>
      <c r="GX38" s="39"/>
      <c r="GY38" s="39"/>
      <c r="GZ38" s="39"/>
      <c r="HA38" s="39"/>
      <c r="HB38" s="39"/>
      <c r="HC38" s="39"/>
      <c r="HD38" s="39"/>
      <c r="HE38" s="39"/>
      <c r="HF38" s="39"/>
      <c r="HG38" s="39"/>
      <c r="HH38" s="39"/>
      <c r="HI38" s="39"/>
      <c r="HJ38" s="39"/>
      <c r="HK38" s="39"/>
      <c r="HL38" s="39"/>
      <c r="HM38" s="39"/>
      <c r="HN38" s="39"/>
      <c r="HO38" s="39"/>
      <c r="HP38" s="39"/>
      <c r="HQ38" s="39"/>
      <c r="HR38" s="39"/>
      <c r="HS38" s="39"/>
      <c r="HT38" s="39"/>
      <c r="HU38" s="39"/>
      <c r="HV38" s="39"/>
      <c r="HW38" s="39"/>
      <c r="HX38" s="39"/>
      <c r="HY38" s="39"/>
      <c r="HZ38" s="39"/>
      <c r="IA38" s="39"/>
      <c r="IB38" s="39"/>
      <c r="IC38" s="39"/>
    </row>
    <row r="39" spans="1:237">
      <c r="A39" s="626"/>
      <c r="B39" s="627"/>
      <c r="C39" s="627"/>
      <c r="D39" s="686" t="s">
        <v>313</v>
      </c>
      <c r="E39" s="687"/>
      <c r="F39" s="687"/>
      <c r="G39" s="687"/>
      <c r="H39" s="687"/>
      <c r="I39" s="687"/>
      <c r="J39" s="688"/>
      <c r="K39" s="699">
        <f>K35+K37</f>
        <v>1</v>
      </c>
      <c r="L39" s="687"/>
      <c r="M39" s="687"/>
      <c r="N39" s="687"/>
      <c r="O39" s="687"/>
      <c r="P39" s="687"/>
      <c r="Q39" s="687"/>
      <c r="R39" s="687"/>
      <c r="S39" s="687"/>
      <c r="T39" s="687"/>
      <c r="U39" s="688"/>
      <c r="V39" s="691">
        <f>SUM(V35:AA38)</f>
        <v>60</v>
      </c>
      <c r="W39" s="692"/>
      <c r="X39" s="692"/>
      <c r="Y39" s="692"/>
      <c r="Z39" s="692"/>
      <c r="AA39" s="692"/>
      <c r="AB39" s="695" t="s">
        <v>311</v>
      </c>
      <c r="AC39" s="695"/>
      <c r="AD39" s="695"/>
      <c r="AE39" s="696"/>
      <c r="AF39" s="686"/>
      <c r="AG39" s="687"/>
      <c r="AH39" s="687"/>
      <c r="AI39" s="687"/>
      <c r="AJ39" s="687"/>
      <c r="AK39" s="687"/>
      <c r="AL39" s="687"/>
      <c r="AM39" s="687"/>
      <c r="AN39" s="687"/>
      <c r="AO39" s="687"/>
      <c r="AP39" s="687"/>
      <c r="AQ39" s="687"/>
      <c r="AR39" s="687"/>
      <c r="AS39" s="687"/>
      <c r="AT39" s="688"/>
      <c r="AU39" s="674"/>
      <c r="AV39" s="674"/>
      <c r="AW39" s="675"/>
      <c r="AX39" s="39"/>
      <c r="AY39" s="39"/>
      <c r="AZ39" s="39"/>
      <c r="BA39" s="39"/>
      <c r="BB39" s="39"/>
      <c r="BC39" s="39"/>
      <c r="BD39" s="39"/>
      <c r="BE39" s="39"/>
      <c r="BF39" s="39"/>
      <c r="BG39" s="39"/>
      <c r="BH39" s="39"/>
      <c r="BI39" s="39"/>
      <c r="BJ39" s="39"/>
      <c r="BK39" s="39"/>
      <c r="BL39" s="39"/>
      <c r="BM39" s="39"/>
      <c r="BN39" s="39"/>
      <c r="BO39" s="39"/>
      <c r="BP39" s="94" t="s">
        <v>168</v>
      </c>
      <c r="BQ39" s="39"/>
      <c r="BR39" s="39"/>
      <c r="BS39" s="39"/>
      <c r="BT39" s="39"/>
      <c r="BU39" s="39"/>
      <c r="BV39" s="39"/>
      <c r="BW39" s="39"/>
      <c r="BX39" s="39"/>
      <c r="BY39" s="39"/>
      <c r="BZ39" s="39"/>
      <c r="CA39" s="39"/>
      <c r="CB39" s="39"/>
      <c r="CC39" s="39"/>
      <c r="CD39" s="39"/>
      <c r="CE39" s="39"/>
      <c r="CF39" s="39"/>
      <c r="CG39" s="39"/>
      <c r="CH39" s="39"/>
      <c r="CI39" s="39"/>
      <c r="CJ39" s="39"/>
      <c r="CK39" s="39"/>
      <c r="CL39" s="39"/>
      <c r="CM39" s="39"/>
      <c r="CN39" s="39"/>
      <c r="CO39" s="39"/>
      <c r="CP39" s="39"/>
      <c r="CQ39" s="39"/>
      <c r="CR39" s="39"/>
      <c r="CS39" s="39"/>
      <c r="CT39" s="39"/>
      <c r="CU39" s="39"/>
      <c r="CV39" s="39"/>
      <c r="CW39" s="39"/>
      <c r="CX39" s="39"/>
      <c r="CY39" s="39"/>
      <c r="CZ39" s="39"/>
      <c r="DA39" s="39"/>
      <c r="DB39" s="39"/>
      <c r="DC39" s="39"/>
      <c r="DD39" s="39"/>
      <c r="DE39" s="39"/>
      <c r="DF39" s="39"/>
      <c r="DG39" s="39"/>
      <c r="DH39" s="39"/>
      <c r="DI39" s="39"/>
      <c r="DJ39" s="39"/>
      <c r="DK39" s="39"/>
      <c r="DL39" s="39"/>
      <c r="DM39" s="39"/>
      <c r="DN39" s="39"/>
      <c r="DO39" s="39"/>
      <c r="DP39" s="39"/>
      <c r="DQ39" s="39"/>
      <c r="DR39" s="39"/>
      <c r="DS39" s="39"/>
      <c r="DT39" s="39"/>
      <c r="DU39" s="39"/>
      <c r="DV39" s="39"/>
      <c r="DW39" s="39"/>
      <c r="DX39" s="39"/>
      <c r="DY39" s="39"/>
      <c r="DZ39" s="39"/>
      <c r="EA39" s="39"/>
      <c r="EB39" s="39"/>
      <c r="EC39" s="39"/>
      <c r="ED39" s="39"/>
      <c r="EE39" s="39"/>
      <c r="EF39" s="39"/>
      <c r="EG39" s="39"/>
      <c r="EH39" s="39"/>
      <c r="EI39" s="39"/>
      <c r="EJ39" s="39"/>
      <c r="EK39" s="39"/>
      <c r="EL39" s="39"/>
      <c r="EM39" s="39"/>
      <c r="EN39" s="39"/>
      <c r="EO39" s="39"/>
      <c r="EP39" s="39"/>
      <c r="EQ39" s="39"/>
      <c r="ER39" s="39"/>
      <c r="ES39" s="39"/>
      <c r="ET39" s="39"/>
      <c r="EU39" s="39"/>
      <c r="EV39" s="39"/>
      <c r="EW39" s="39"/>
      <c r="EX39" s="39"/>
      <c r="EY39" s="39"/>
      <c r="EZ39" s="39"/>
      <c r="FA39" s="39"/>
      <c r="FB39" s="39"/>
      <c r="FC39" s="39"/>
      <c r="FD39" s="39"/>
      <c r="FE39" s="39"/>
      <c r="FF39" s="39"/>
      <c r="FG39" s="39"/>
      <c r="FH39" s="39"/>
      <c r="FI39" s="39"/>
      <c r="FJ39" s="39"/>
      <c r="FK39" s="39"/>
      <c r="FL39" s="39"/>
      <c r="FM39" s="39"/>
      <c r="FN39" s="39"/>
      <c r="FO39" s="39"/>
      <c r="FP39" s="39"/>
      <c r="FQ39" s="39"/>
      <c r="FR39" s="39"/>
      <c r="FS39" s="39"/>
      <c r="FT39" s="39"/>
      <c r="FU39" s="39"/>
      <c r="FV39" s="39"/>
      <c r="FW39" s="39"/>
      <c r="FX39" s="39"/>
      <c r="FY39" s="39"/>
      <c r="FZ39" s="39"/>
      <c r="GA39" s="39"/>
      <c r="GB39" s="39"/>
      <c r="GC39" s="39"/>
      <c r="GD39" s="39"/>
      <c r="GE39" s="39"/>
      <c r="GF39" s="39"/>
      <c r="GG39" s="39"/>
      <c r="GH39" s="39"/>
      <c r="GI39" s="39"/>
      <c r="GJ39" s="39"/>
      <c r="GK39" s="39"/>
      <c r="GL39" s="39"/>
      <c r="GM39" s="39"/>
      <c r="GN39" s="39"/>
      <c r="GO39" s="39"/>
      <c r="GP39" s="39"/>
      <c r="GQ39" s="39"/>
      <c r="GR39" s="39"/>
      <c r="GS39" s="39"/>
      <c r="GT39" s="39"/>
      <c r="GU39" s="39"/>
      <c r="GV39" s="39"/>
      <c r="GW39" s="39"/>
      <c r="GX39" s="39"/>
      <c r="GY39" s="39"/>
      <c r="GZ39" s="39"/>
      <c r="HA39" s="39"/>
      <c r="HB39" s="39"/>
      <c r="HC39" s="39"/>
      <c r="HD39" s="39"/>
      <c r="HE39" s="39"/>
      <c r="HF39" s="39"/>
      <c r="HG39" s="39"/>
      <c r="HH39" s="39"/>
      <c r="HI39" s="39"/>
      <c r="HJ39" s="39"/>
      <c r="HK39" s="39"/>
      <c r="HL39" s="39"/>
      <c r="HM39" s="39"/>
      <c r="HN39" s="39"/>
      <c r="HO39" s="39"/>
      <c r="HP39" s="39"/>
      <c r="HQ39" s="39"/>
      <c r="HR39" s="39"/>
      <c r="HS39" s="39"/>
      <c r="HT39" s="39"/>
      <c r="HU39" s="39"/>
      <c r="HV39" s="39"/>
      <c r="HW39" s="39"/>
      <c r="HX39" s="39"/>
      <c r="HY39" s="39"/>
      <c r="HZ39" s="39"/>
      <c r="IA39" s="39"/>
      <c r="IB39" s="39"/>
      <c r="IC39" s="39"/>
    </row>
    <row r="40" spans="1:237">
      <c r="A40" s="626"/>
      <c r="B40" s="627"/>
      <c r="C40" s="627"/>
      <c r="D40" s="689"/>
      <c r="E40" s="685"/>
      <c r="F40" s="685"/>
      <c r="G40" s="685"/>
      <c r="H40" s="685"/>
      <c r="I40" s="685"/>
      <c r="J40" s="690"/>
      <c r="K40" s="689"/>
      <c r="L40" s="685"/>
      <c r="M40" s="685"/>
      <c r="N40" s="685"/>
      <c r="O40" s="685"/>
      <c r="P40" s="685"/>
      <c r="Q40" s="685"/>
      <c r="R40" s="685"/>
      <c r="S40" s="685"/>
      <c r="T40" s="685"/>
      <c r="U40" s="690"/>
      <c r="V40" s="693"/>
      <c r="W40" s="694"/>
      <c r="X40" s="694"/>
      <c r="Y40" s="694"/>
      <c r="Z40" s="694"/>
      <c r="AA40" s="694"/>
      <c r="AB40" s="697"/>
      <c r="AC40" s="697"/>
      <c r="AD40" s="697"/>
      <c r="AE40" s="698"/>
      <c r="AF40" s="689"/>
      <c r="AG40" s="685"/>
      <c r="AH40" s="685"/>
      <c r="AI40" s="685"/>
      <c r="AJ40" s="685"/>
      <c r="AK40" s="685"/>
      <c r="AL40" s="685"/>
      <c r="AM40" s="685"/>
      <c r="AN40" s="685"/>
      <c r="AO40" s="685"/>
      <c r="AP40" s="685"/>
      <c r="AQ40" s="685"/>
      <c r="AR40" s="685"/>
      <c r="AS40" s="685"/>
      <c r="AT40" s="690"/>
      <c r="AU40" s="674"/>
      <c r="AV40" s="674"/>
      <c r="AW40" s="675"/>
      <c r="AX40" s="39"/>
      <c r="AY40" s="39"/>
      <c r="AZ40" s="39"/>
      <c r="BA40" s="39"/>
      <c r="BB40" s="39"/>
      <c r="BC40" s="39"/>
      <c r="BD40" s="39"/>
      <c r="BE40" s="39"/>
      <c r="BF40" s="39"/>
      <c r="BG40" s="39"/>
      <c r="BH40" s="39"/>
      <c r="BI40" s="39"/>
      <c r="BJ40" s="39"/>
      <c r="BK40" s="39"/>
      <c r="BL40" s="39"/>
      <c r="BM40" s="39"/>
      <c r="BN40" s="39"/>
      <c r="BO40" s="39"/>
      <c r="BP40" s="94" t="s">
        <v>175</v>
      </c>
      <c r="BQ40" s="39"/>
      <c r="BR40" s="39"/>
      <c r="BS40" s="39"/>
      <c r="BT40" s="39"/>
      <c r="BU40" s="39"/>
      <c r="BV40" s="39"/>
      <c r="BW40" s="39"/>
      <c r="BX40" s="39"/>
      <c r="BY40" s="39"/>
      <c r="BZ40" s="39"/>
      <c r="CA40" s="39"/>
      <c r="CB40" s="39"/>
      <c r="CC40" s="39"/>
      <c r="CD40" s="39"/>
      <c r="CE40" s="39"/>
      <c r="CF40" s="39"/>
      <c r="CG40" s="39"/>
      <c r="CH40" s="39"/>
      <c r="CI40" s="39"/>
      <c r="CJ40" s="39"/>
      <c r="CK40" s="39"/>
      <c r="CL40" s="39"/>
      <c r="CM40" s="39"/>
      <c r="CN40" s="39"/>
      <c r="CO40" s="39"/>
      <c r="CP40" s="39"/>
      <c r="CQ40" s="39"/>
      <c r="CR40" s="39"/>
      <c r="CS40" s="39"/>
      <c r="CT40" s="39"/>
      <c r="CU40" s="39"/>
      <c r="CV40" s="39"/>
      <c r="CW40" s="39"/>
      <c r="CX40" s="39"/>
      <c r="CY40" s="39"/>
      <c r="CZ40" s="39"/>
      <c r="DA40" s="39"/>
      <c r="DB40" s="39"/>
      <c r="DC40" s="39"/>
      <c r="DD40" s="39"/>
      <c r="DE40" s="39"/>
      <c r="DF40" s="39"/>
      <c r="DG40" s="39"/>
      <c r="DH40" s="39"/>
      <c r="DI40" s="39"/>
      <c r="DJ40" s="39"/>
      <c r="DK40" s="39"/>
      <c r="DL40" s="39"/>
      <c r="DM40" s="39"/>
      <c r="DN40" s="39"/>
      <c r="DO40" s="39"/>
      <c r="DP40" s="39"/>
      <c r="DQ40" s="39"/>
      <c r="DR40" s="39"/>
      <c r="DS40" s="39"/>
      <c r="DT40" s="39"/>
      <c r="DU40" s="39"/>
      <c r="DV40" s="39"/>
      <c r="DW40" s="39"/>
      <c r="DX40" s="39"/>
      <c r="DY40" s="39"/>
      <c r="DZ40" s="39"/>
      <c r="EA40" s="39"/>
      <c r="EB40" s="39"/>
      <c r="EC40" s="39"/>
      <c r="ED40" s="39"/>
      <c r="EE40" s="39"/>
      <c r="EF40" s="39"/>
      <c r="EG40" s="39"/>
      <c r="EH40" s="39"/>
      <c r="EI40" s="39"/>
      <c r="EJ40" s="39"/>
      <c r="EK40" s="39"/>
      <c r="EL40" s="39"/>
      <c r="EM40" s="39"/>
      <c r="EN40" s="39"/>
      <c r="EO40" s="39"/>
      <c r="EP40" s="39"/>
      <c r="EQ40" s="39"/>
      <c r="ER40" s="39"/>
      <c r="ES40" s="39"/>
      <c r="ET40" s="39"/>
      <c r="EU40" s="39"/>
      <c r="EV40" s="39"/>
      <c r="EW40" s="39"/>
      <c r="EX40" s="39"/>
      <c r="EY40" s="39"/>
      <c r="EZ40" s="39"/>
      <c r="FA40" s="39"/>
      <c r="FB40" s="39"/>
      <c r="FC40" s="39"/>
      <c r="FD40" s="39"/>
      <c r="FE40" s="39"/>
      <c r="FF40" s="39"/>
      <c r="FG40" s="39"/>
      <c r="FH40" s="39"/>
      <c r="FI40" s="39"/>
      <c r="FJ40" s="39"/>
      <c r="FK40" s="39"/>
      <c r="FL40" s="39"/>
      <c r="FM40" s="39"/>
      <c r="FN40" s="39"/>
      <c r="FO40" s="39"/>
      <c r="FP40" s="39"/>
      <c r="FQ40" s="39"/>
      <c r="FR40" s="39"/>
      <c r="FS40" s="39"/>
      <c r="FT40" s="39"/>
      <c r="FU40" s="39"/>
      <c r="FV40" s="39"/>
      <c r="FW40" s="39"/>
      <c r="FX40" s="39"/>
      <c r="FY40" s="39"/>
      <c r="FZ40" s="39"/>
      <c r="GA40" s="39"/>
      <c r="GB40" s="39"/>
      <c r="GC40" s="39"/>
      <c r="GD40" s="39"/>
      <c r="GE40" s="39"/>
      <c r="GF40" s="39"/>
      <c r="GG40" s="39"/>
      <c r="GH40" s="39"/>
      <c r="GI40" s="39"/>
      <c r="GJ40" s="39"/>
      <c r="GK40" s="39"/>
      <c r="GL40" s="39"/>
      <c r="GM40" s="39"/>
      <c r="GN40" s="39"/>
      <c r="GO40" s="39"/>
      <c r="GP40" s="39"/>
      <c r="GQ40" s="39"/>
      <c r="GR40" s="39"/>
      <c r="GS40" s="39"/>
      <c r="GT40" s="39"/>
      <c r="GU40" s="39"/>
      <c r="GV40" s="39"/>
      <c r="GW40" s="39"/>
      <c r="GX40" s="39"/>
      <c r="GY40" s="39"/>
      <c r="GZ40" s="39"/>
      <c r="HA40" s="39"/>
      <c r="HB40" s="39"/>
      <c r="HC40" s="39"/>
      <c r="HD40" s="39"/>
      <c r="HE40" s="39"/>
      <c r="HF40" s="39"/>
      <c r="HG40" s="39"/>
      <c r="HH40" s="39"/>
      <c r="HI40" s="39"/>
      <c r="HJ40" s="39"/>
      <c r="HK40" s="39"/>
      <c r="HL40" s="39"/>
      <c r="HM40" s="39"/>
      <c r="HN40" s="39"/>
      <c r="HO40" s="39"/>
      <c r="HP40" s="39"/>
      <c r="HQ40" s="39"/>
      <c r="HR40" s="39"/>
      <c r="HS40" s="39"/>
      <c r="HT40" s="39"/>
      <c r="HU40" s="39"/>
      <c r="HV40" s="39"/>
      <c r="HW40" s="39"/>
      <c r="HX40" s="39"/>
      <c r="HY40" s="39"/>
      <c r="HZ40" s="39"/>
      <c r="IA40" s="39"/>
      <c r="IB40" s="39"/>
      <c r="IC40" s="39"/>
    </row>
    <row r="41" spans="1:237" ht="13.5" customHeight="1" thickBot="1">
      <c r="A41" s="626"/>
      <c r="B41" s="627"/>
      <c r="C41" s="627"/>
      <c r="D41" s="700"/>
      <c r="E41" s="701"/>
      <c r="F41" s="701"/>
      <c r="G41" s="701"/>
      <c r="H41" s="701"/>
      <c r="I41" s="701"/>
      <c r="J41" s="701"/>
      <c r="K41" s="701"/>
      <c r="L41" s="701"/>
      <c r="M41" s="701"/>
      <c r="N41" s="701"/>
      <c r="O41" s="701"/>
      <c r="P41" s="701"/>
      <c r="Q41" s="701"/>
      <c r="R41" s="701"/>
      <c r="S41" s="701"/>
      <c r="T41" s="701"/>
      <c r="U41" s="701"/>
      <c r="V41" s="701"/>
      <c r="W41" s="701"/>
      <c r="X41" s="701"/>
      <c r="Y41" s="701"/>
      <c r="Z41" s="701"/>
      <c r="AA41" s="701"/>
      <c r="AB41" s="701"/>
      <c r="AC41" s="701"/>
      <c r="AD41" s="701"/>
      <c r="AE41" s="701"/>
      <c r="AF41" s="701"/>
      <c r="AG41" s="701"/>
      <c r="AH41" s="701"/>
      <c r="AI41" s="701"/>
      <c r="AJ41" s="701"/>
      <c r="AK41" s="701"/>
      <c r="AL41" s="701"/>
      <c r="AM41" s="701"/>
      <c r="AN41" s="701"/>
      <c r="AO41" s="701"/>
      <c r="AP41" s="701"/>
      <c r="AQ41" s="701"/>
      <c r="AR41" s="701"/>
      <c r="AS41" s="701"/>
      <c r="AT41" s="702"/>
      <c r="AU41" s="674"/>
      <c r="AV41" s="674"/>
      <c r="AW41" s="675"/>
      <c r="AX41" s="39"/>
      <c r="AY41" s="39"/>
      <c r="AZ41" s="39"/>
      <c r="BA41" s="39"/>
      <c r="BB41" s="39"/>
      <c r="BC41" s="39"/>
      <c r="BD41" s="39"/>
      <c r="BE41" s="39"/>
      <c r="BF41" s="39"/>
      <c r="BG41" s="39"/>
      <c r="BH41" s="39"/>
      <c r="BI41" s="39"/>
      <c r="BJ41" s="39"/>
      <c r="BK41" s="39"/>
      <c r="BL41" s="39"/>
      <c r="BM41" s="39"/>
      <c r="BN41" s="39"/>
      <c r="BO41" s="39"/>
      <c r="BP41" s="94" t="s">
        <v>178</v>
      </c>
      <c r="BQ41" s="39"/>
      <c r="BR41" s="39"/>
      <c r="BS41" s="39"/>
      <c r="BT41" s="39"/>
      <c r="BU41" s="39"/>
      <c r="BV41" s="39"/>
      <c r="BW41" s="39"/>
      <c r="BX41" s="39"/>
      <c r="BY41" s="39"/>
      <c r="BZ41" s="39"/>
      <c r="CA41" s="39"/>
      <c r="CB41" s="39"/>
      <c r="CC41" s="39"/>
      <c r="CD41" s="39"/>
      <c r="CE41" s="39"/>
      <c r="CF41" s="39"/>
      <c r="CG41" s="39"/>
      <c r="CH41" s="39"/>
      <c r="CI41" s="39"/>
      <c r="CJ41" s="39"/>
      <c r="CK41" s="39"/>
      <c r="CL41" s="39"/>
      <c r="CM41" s="39"/>
      <c r="CN41" s="39"/>
      <c r="CO41" s="39"/>
      <c r="CP41" s="39"/>
      <c r="CQ41" s="39"/>
      <c r="CR41" s="39"/>
      <c r="CS41" s="39"/>
      <c r="CT41" s="39"/>
      <c r="CU41" s="39"/>
      <c r="CV41" s="39"/>
      <c r="CW41" s="39"/>
      <c r="CX41" s="39"/>
      <c r="CY41" s="39"/>
      <c r="CZ41" s="39"/>
      <c r="DA41" s="39"/>
      <c r="DB41" s="39"/>
      <c r="DC41" s="39"/>
      <c r="DD41" s="39"/>
      <c r="DE41" s="39"/>
      <c r="DF41" s="39"/>
      <c r="DG41" s="39"/>
      <c r="DH41" s="39"/>
      <c r="DI41" s="39"/>
      <c r="DJ41" s="39"/>
      <c r="DK41" s="39"/>
      <c r="DL41" s="39"/>
      <c r="DM41" s="39"/>
      <c r="DN41" s="39"/>
      <c r="DO41" s="39"/>
      <c r="DP41" s="39"/>
      <c r="DQ41" s="39"/>
      <c r="DR41" s="39"/>
      <c r="DS41" s="39"/>
      <c r="DT41" s="39"/>
      <c r="DU41" s="39"/>
      <c r="DV41" s="39"/>
      <c r="DW41" s="39"/>
      <c r="DX41" s="39"/>
      <c r="DY41" s="39"/>
      <c r="DZ41" s="39"/>
      <c r="EA41" s="39"/>
      <c r="EB41" s="39"/>
      <c r="EC41" s="39"/>
      <c r="ED41" s="39"/>
      <c r="EE41" s="39"/>
      <c r="EF41" s="39"/>
      <c r="EG41" s="39"/>
      <c r="EH41" s="39"/>
      <c r="EI41" s="39"/>
      <c r="EJ41" s="39"/>
      <c r="EK41" s="39"/>
      <c r="EL41" s="39"/>
      <c r="EM41" s="39"/>
      <c r="EN41" s="39"/>
      <c r="EO41" s="39"/>
      <c r="EP41" s="39"/>
      <c r="EQ41" s="39"/>
      <c r="ER41" s="39"/>
      <c r="ES41" s="39"/>
      <c r="ET41" s="39"/>
      <c r="EU41" s="39"/>
      <c r="EV41" s="39"/>
      <c r="EW41" s="39"/>
      <c r="EX41" s="39"/>
      <c r="EY41" s="39"/>
      <c r="EZ41" s="39"/>
      <c r="FA41" s="39"/>
      <c r="FB41" s="39"/>
      <c r="FC41" s="39"/>
      <c r="FD41" s="39"/>
      <c r="FE41" s="39"/>
      <c r="FF41" s="39"/>
      <c r="FG41" s="39"/>
      <c r="FH41" s="39"/>
      <c r="FI41" s="39"/>
      <c r="FJ41" s="39"/>
      <c r="FK41" s="39"/>
      <c r="FL41" s="39"/>
      <c r="FM41" s="39"/>
      <c r="FN41" s="39"/>
      <c r="FO41" s="39"/>
      <c r="FP41" s="39"/>
      <c r="FQ41" s="39"/>
      <c r="FR41" s="39"/>
      <c r="FS41" s="39"/>
      <c r="FT41" s="39"/>
      <c r="FU41" s="39"/>
      <c r="FV41" s="39"/>
      <c r="FW41" s="39"/>
      <c r="FX41" s="39"/>
      <c r="FY41" s="39"/>
      <c r="FZ41" s="39"/>
      <c r="GA41" s="39"/>
      <c r="GB41" s="39"/>
      <c r="GC41" s="39"/>
      <c r="GD41" s="39"/>
      <c r="GE41" s="39"/>
      <c r="GF41" s="39"/>
      <c r="GG41" s="39"/>
      <c r="GH41" s="39"/>
      <c r="GI41" s="39"/>
      <c r="GJ41" s="39"/>
      <c r="GK41" s="39"/>
      <c r="GL41" s="39"/>
      <c r="GM41" s="39"/>
      <c r="GN41" s="39"/>
      <c r="GO41" s="39"/>
      <c r="GP41" s="39"/>
      <c r="GQ41" s="39"/>
      <c r="GR41" s="39"/>
      <c r="GS41" s="39"/>
      <c r="GT41" s="39"/>
      <c r="GU41" s="39"/>
      <c r="GV41" s="39"/>
      <c r="GW41" s="39"/>
      <c r="GX41" s="39"/>
      <c r="GY41" s="39"/>
      <c r="GZ41" s="39"/>
      <c r="HA41" s="39"/>
      <c r="HB41" s="39"/>
      <c r="HC41" s="39"/>
      <c r="HD41" s="39"/>
      <c r="HE41" s="39"/>
      <c r="HF41" s="39"/>
      <c r="HG41" s="39"/>
      <c r="HH41" s="39"/>
      <c r="HI41" s="39"/>
      <c r="HJ41" s="39"/>
      <c r="HK41" s="39"/>
      <c r="HL41" s="39"/>
      <c r="HM41" s="39"/>
      <c r="HN41" s="39"/>
      <c r="HO41" s="39"/>
      <c r="HP41" s="39"/>
      <c r="HQ41" s="39"/>
      <c r="HR41" s="39"/>
      <c r="HS41" s="39"/>
      <c r="HT41" s="39"/>
      <c r="HU41" s="39"/>
      <c r="HV41" s="39"/>
      <c r="HW41" s="39"/>
      <c r="HX41" s="39"/>
      <c r="HY41" s="39"/>
      <c r="HZ41" s="39"/>
      <c r="IA41" s="39"/>
      <c r="IB41" s="39"/>
      <c r="IC41" s="39"/>
    </row>
    <row r="42" spans="1:237" ht="13.5" customHeight="1" thickTop="1">
      <c r="A42" s="626"/>
      <c r="B42" s="627"/>
      <c r="C42" s="627"/>
      <c r="D42" s="703" t="s">
        <v>314</v>
      </c>
      <c r="E42" s="703"/>
      <c r="F42" s="703"/>
      <c r="G42" s="703"/>
      <c r="H42" s="703"/>
      <c r="I42" s="703"/>
      <c r="J42" s="703"/>
      <c r="K42" s="703"/>
      <c r="L42" s="703"/>
      <c r="M42" s="703"/>
      <c r="N42" s="703"/>
      <c r="O42" s="703"/>
      <c r="P42" s="703"/>
      <c r="Q42" s="703"/>
      <c r="R42" s="703"/>
      <c r="S42" s="703"/>
      <c r="T42" s="703"/>
      <c r="U42" s="703"/>
      <c r="V42" s="703"/>
      <c r="W42" s="703"/>
      <c r="X42" s="703"/>
      <c r="Y42" s="703"/>
      <c r="Z42" s="703"/>
      <c r="AA42" s="703"/>
      <c r="AB42" s="703"/>
      <c r="AC42" s="703"/>
      <c r="AD42" s="703"/>
      <c r="AE42" s="703"/>
      <c r="AF42" s="703"/>
      <c r="AG42" s="703"/>
      <c r="AH42" s="703"/>
      <c r="AI42" s="703"/>
      <c r="AJ42" s="703"/>
      <c r="AK42" s="703"/>
      <c r="AL42" s="703"/>
      <c r="AM42" s="703"/>
      <c r="AN42" s="703"/>
      <c r="AO42" s="703"/>
      <c r="AP42" s="703"/>
      <c r="AQ42" s="703"/>
      <c r="AR42" s="703"/>
      <c r="AS42" s="703"/>
      <c r="AT42" s="703"/>
      <c r="AU42" s="674"/>
      <c r="AV42" s="674"/>
      <c r="AW42" s="675"/>
      <c r="AX42" s="39"/>
      <c r="AY42" s="39"/>
      <c r="AZ42" s="39"/>
      <c r="BA42" s="39"/>
      <c r="BB42" s="39"/>
      <c r="BC42" s="39"/>
      <c r="BD42" s="39"/>
      <c r="BE42" s="39"/>
      <c r="BF42" s="39"/>
      <c r="BG42" s="39"/>
      <c r="BH42" s="39"/>
      <c r="BI42" s="39"/>
      <c r="BJ42" s="39"/>
      <c r="BK42" s="39"/>
      <c r="BL42" s="39"/>
      <c r="BM42" s="39"/>
      <c r="BN42" s="39"/>
      <c r="BO42" s="39"/>
      <c r="BP42" s="94" t="s">
        <v>181</v>
      </c>
      <c r="BQ42" s="39"/>
      <c r="BR42" s="39"/>
      <c r="BS42" s="39"/>
      <c r="BT42" s="39"/>
      <c r="BU42" s="39"/>
      <c r="BV42" s="39"/>
      <c r="BW42" s="39"/>
      <c r="BX42" s="39"/>
      <c r="BY42" s="39"/>
      <c r="BZ42" s="39"/>
      <c r="CA42" s="39"/>
      <c r="CB42" s="39"/>
      <c r="CC42" s="39"/>
      <c r="CD42" s="39"/>
      <c r="CE42" s="39"/>
      <c r="CF42" s="39"/>
      <c r="CG42" s="39"/>
      <c r="CH42" s="39"/>
      <c r="CI42" s="39"/>
      <c r="CJ42" s="39"/>
      <c r="CK42" s="39"/>
      <c r="CL42" s="39"/>
      <c r="CM42" s="39"/>
      <c r="CN42" s="39"/>
      <c r="CO42" s="39"/>
      <c r="CP42" s="39"/>
      <c r="CQ42" s="39"/>
      <c r="CR42" s="39"/>
      <c r="CS42" s="39"/>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c r="DR42" s="39"/>
      <c r="DS42" s="39"/>
      <c r="DT42" s="39"/>
      <c r="DU42" s="39"/>
      <c r="DV42" s="39"/>
      <c r="DW42" s="39"/>
      <c r="DX42" s="39"/>
      <c r="DY42" s="39"/>
      <c r="DZ42" s="39"/>
      <c r="EA42" s="39"/>
      <c r="EB42" s="39"/>
      <c r="EC42" s="39"/>
      <c r="ED42" s="39"/>
      <c r="EE42" s="39"/>
      <c r="EF42" s="39"/>
      <c r="EG42" s="39"/>
      <c r="EH42" s="39"/>
      <c r="EI42" s="39"/>
      <c r="EJ42" s="39"/>
      <c r="EK42" s="39"/>
      <c r="EL42" s="39"/>
      <c r="EM42" s="39"/>
      <c r="EN42" s="39"/>
      <c r="EO42" s="39"/>
      <c r="EP42" s="39"/>
      <c r="EQ42" s="39"/>
      <c r="ER42" s="39"/>
      <c r="ES42" s="39"/>
      <c r="ET42" s="39"/>
      <c r="EU42" s="39"/>
      <c r="EV42" s="39"/>
      <c r="EW42" s="39"/>
      <c r="EX42" s="39"/>
      <c r="EY42" s="39"/>
      <c r="EZ42" s="39"/>
      <c r="FA42" s="39"/>
      <c r="FB42" s="39"/>
      <c r="FC42" s="39"/>
      <c r="FD42" s="39"/>
      <c r="FE42" s="39"/>
      <c r="FF42" s="39"/>
      <c r="FG42" s="39"/>
      <c r="FH42" s="39"/>
      <c r="FI42" s="39"/>
      <c r="FJ42" s="39"/>
      <c r="FK42" s="39"/>
      <c r="FL42" s="39"/>
      <c r="FM42" s="39"/>
      <c r="FN42" s="39"/>
      <c r="FO42" s="39"/>
      <c r="FP42" s="39"/>
      <c r="FQ42" s="39"/>
      <c r="FR42" s="39"/>
      <c r="FS42" s="39"/>
      <c r="FT42" s="39"/>
      <c r="FU42" s="39"/>
      <c r="FV42" s="39"/>
      <c r="FW42" s="39"/>
      <c r="FX42" s="39"/>
      <c r="FY42" s="39"/>
      <c r="FZ42" s="39"/>
      <c r="GA42" s="39"/>
      <c r="GB42" s="39"/>
      <c r="GC42" s="39"/>
      <c r="GD42" s="39"/>
      <c r="GE42" s="39"/>
      <c r="GF42" s="39"/>
      <c r="GG42" s="39"/>
      <c r="GH42" s="39"/>
      <c r="GI42" s="39"/>
      <c r="GJ42" s="39"/>
      <c r="GK42" s="39"/>
      <c r="GL42" s="39"/>
      <c r="GM42" s="39"/>
      <c r="GN42" s="39"/>
      <c r="GO42" s="39"/>
      <c r="GP42" s="39"/>
      <c r="GQ42" s="39"/>
      <c r="GR42" s="39"/>
      <c r="GS42" s="39"/>
      <c r="GT42" s="39"/>
      <c r="GU42" s="39"/>
      <c r="GV42" s="39"/>
      <c r="GW42" s="39"/>
      <c r="GX42" s="39"/>
      <c r="GY42" s="39"/>
      <c r="GZ42" s="39"/>
      <c r="HA42" s="39"/>
      <c r="HB42" s="39"/>
      <c r="HC42" s="39"/>
      <c r="HD42" s="39"/>
      <c r="HE42" s="39"/>
      <c r="HF42" s="39"/>
      <c r="HG42" s="39"/>
      <c r="HH42" s="39"/>
      <c r="HI42" s="39"/>
      <c r="HJ42" s="39"/>
      <c r="HK42" s="39"/>
      <c r="HL42" s="39"/>
      <c r="HM42" s="39"/>
      <c r="HN42" s="39"/>
      <c r="HO42" s="39"/>
      <c r="HP42" s="39"/>
      <c r="HQ42" s="39"/>
      <c r="HR42" s="39"/>
      <c r="HS42" s="39"/>
      <c r="HT42" s="39"/>
      <c r="HU42" s="39"/>
      <c r="HV42" s="39"/>
      <c r="HW42" s="39"/>
      <c r="HX42" s="39"/>
      <c r="HY42" s="39"/>
      <c r="HZ42" s="39"/>
      <c r="IA42" s="39"/>
      <c r="IB42" s="39"/>
      <c r="IC42" s="39"/>
    </row>
    <row r="43" spans="1:237">
      <c r="A43" s="626"/>
      <c r="B43" s="627"/>
      <c r="C43" s="627"/>
      <c r="D43" s="684"/>
      <c r="E43" s="684"/>
      <c r="F43" s="684"/>
      <c r="G43" s="684"/>
      <c r="H43" s="684"/>
      <c r="I43" s="684"/>
      <c r="J43" s="684"/>
      <c r="K43" s="684"/>
      <c r="L43" s="684"/>
      <c r="M43" s="684"/>
      <c r="N43" s="684"/>
      <c r="O43" s="684"/>
      <c r="P43" s="684"/>
      <c r="Q43" s="684"/>
      <c r="R43" s="684"/>
      <c r="S43" s="684"/>
      <c r="T43" s="684"/>
      <c r="U43" s="684"/>
      <c r="V43" s="684"/>
      <c r="W43" s="684"/>
      <c r="X43" s="684"/>
      <c r="Y43" s="684"/>
      <c r="Z43" s="684"/>
      <c r="AA43" s="684"/>
      <c r="AB43" s="684"/>
      <c r="AC43" s="684"/>
      <c r="AD43" s="684"/>
      <c r="AE43" s="684"/>
      <c r="AF43" s="684"/>
      <c r="AG43" s="684"/>
      <c r="AH43" s="684"/>
      <c r="AI43" s="684"/>
      <c r="AJ43" s="684"/>
      <c r="AK43" s="684"/>
      <c r="AL43" s="684"/>
      <c r="AM43" s="684"/>
      <c r="AN43" s="684"/>
      <c r="AO43" s="684"/>
      <c r="AP43" s="684"/>
      <c r="AQ43" s="684"/>
      <c r="AR43" s="684"/>
      <c r="AS43" s="684"/>
      <c r="AT43" s="684"/>
      <c r="AU43" s="674"/>
      <c r="AV43" s="674"/>
      <c r="AW43" s="675"/>
      <c r="AX43" s="39"/>
      <c r="AY43" s="39"/>
      <c r="AZ43" s="39"/>
      <c r="BA43" s="39"/>
      <c r="BB43" s="39"/>
      <c r="BC43" s="39"/>
      <c r="BD43" s="39"/>
      <c r="BE43" s="39"/>
      <c r="BF43" s="39"/>
      <c r="BG43" s="39"/>
      <c r="BH43" s="39"/>
      <c r="BI43" s="39"/>
      <c r="BJ43" s="39"/>
      <c r="BK43" s="39"/>
      <c r="BL43" s="39"/>
      <c r="BM43" s="39"/>
      <c r="BN43" s="39"/>
      <c r="BO43" s="39"/>
      <c r="BP43" s="94" t="s">
        <v>184</v>
      </c>
      <c r="BQ43" s="39"/>
      <c r="BR43" s="39"/>
      <c r="BS43" s="39"/>
      <c r="BT43" s="39"/>
      <c r="BU43" s="39"/>
      <c r="BV43" s="39"/>
      <c r="BW43" s="39"/>
      <c r="BX43" s="39"/>
      <c r="BY43" s="39"/>
      <c r="BZ43" s="39"/>
      <c r="CA43" s="39"/>
      <c r="CB43" s="39"/>
      <c r="CC43" s="39"/>
      <c r="CD43" s="39"/>
      <c r="CE43" s="39"/>
      <c r="CF43" s="39"/>
      <c r="CG43" s="39"/>
      <c r="CH43" s="39"/>
      <c r="CI43" s="39"/>
      <c r="CJ43" s="39"/>
      <c r="CK43" s="39"/>
      <c r="CL43" s="39"/>
      <c r="CM43" s="39"/>
      <c r="CN43" s="39"/>
      <c r="CO43" s="39"/>
      <c r="CP43" s="39"/>
      <c r="CQ43" s="39"/>
      <c r="CR43" s="39"/>
      <c r="CS43" s="39"/>
      <c r="CT43" s="39"/>
      <c r="CU43" s="39"/>
      <c r="CV43" s="39"/>
      <c r="CW43" s="39"/>
      <c r="CX43" s="39"/>
      <c r="CY43" s="39"/>
      <c r="CZ43" s="39"/>
      <c r="DA43" s="39"/>
      <c r="DB43" s="39"/>
      <c r="DC43" s="39"/>
      <c r="DD43" s="39"/>
      <c r="DE43" s="39"/>
      <c r="DF43" s="39"/>
      <c r="DG43" s="39"/>
      <c r="DH43" s="39"/>
      <c r="DI43" s="39"/>
      <c r="DJ43" s="39"/>
      <c r="DK43" s="39"/>
      <c r="DL43" s="39"/>
      <c r="DM43" s="39"/>
      <c r="DN43" s="39"/>
      <c r="DO43" s="39"/>
      <c r="DP43" s="39"/>
      <c r="DQ43" s="39"/>
      <c r="DR43" s="39"/>
      <c r="DS43" s="39"/>
      <c r="DT43" s="39"/>
      <c r="DU43" s="39"/>
      <c r="DV43" s="39"/>
      <c r="DW43" s="39"/>
      <c r="DX43" s="39"/>
      <c r="DY43" s="39"/>
      <c r="DZ43" s="39"/>
      <c r="EA43" s="39"/>
      <c r="EB43" s="39"/>
      <c r="EC43" s="39"/>
      <c r="ED43" s="39"/>
      <c r="EE43" s="39"/>
      <c r="EF43" s="39"/>
      <c r="EG43" s="39"/>
      <c r="EH43" s="39"/>
      <c r="EI43" s="39"/>
      <c r="EJ43" s="39"/>
      <c r="EK43" s="39"/>
      <c r="EL43" s="39"/>
      <c r="EM43" s="39"/>
      <c r="EN43" s="39"/>
      <c r="EO43" s="39"/>
      <c r="EP43" s="39"/>
      <c r="EQ43" s="39"/>
      <c r="ER43" s="39"/>
      <c r="ES43" s="39"/>
      <c r="ET43" s="39"/>
      <c r="EU43" s="39"/>
      <c r="EV43" s="39"/>
      <c r="EW43" s="39"/>
      <c r="EX43" s="39"/>
      <c r="EY43" s="39"/>
      <c r="EZ43" s="39"/>
      <c r="FA43" s="39"/>
      <c r="FB43" s="39"/>
      <c r="FC43" s="39"/>
      <c r="FD43" s="39"/>
      <c r="FE43" s="39"/>
      <c r="FF43" s="39"/>
      <c r="FG43" s="39"/>
      <c r="FH43" s="39"/>
      <c r="FI43" s="39"/>
      <c r="FJ43" s="39"/>
      <c r="FK43" s="39"/>
      <c r="FL43" s="39"/>
      <c r="FM43" s="39"/>
      <c r="FN43" s="39"/>
      <c r="FO43" s="39"/>
      <c r="FP43" s="39"/>
      <c r="FQ43" s="39"/>
      <c r="FR43" s="39"/>
      <c r="FS43" s="39"/>
      <c r="FT43" s="39"/>
      <c r="FU43" s="39"/>
      <c r="FV43" s="39"/>
      <c r="FW43" s="39"/>
      <c r="FX43" s="39"/>
      <c r="FY43" s="39"/>
      <c r="FZ43" s="39"/>
      <c r="GA43" s="39"/>
      <c r="GB43" s="39"/>
      <c r="GC43" s="39"/>
      <c r="GD43" s="39"/>
      <c r="GE43" s="39"/>
      <c r="GF43" s="39"/>
      <c r="GG43" s="39"/>
      <c r="GH43" s="39"/>
      <c r="GI43" s="39"/>
      <c r="GJ43" s="39"/>
      <c r="GK43" s="39"/>
      <c r="GL43" s="39"/>
      <c r="GM43" s="39"/>
      <c r="GN43" s="39"/>
      <c r="GO43" s="39"/>
      <c r="GP43" s="39"/>
      <c r="GQ43" s="39"/>
      <c r="GR43" s="39"/>
      <c r="GS43" s="39"/>
      <c r="GT43" s="39"/>
      <c r="GU43" s="39"/>
      <c r="GV43" s="39"/>
      <c r="GW43" s="39"/>
      <c r="GX43" s="39"/>
      <c r="GY43" s="39"/>
      <c r="GZ43" s="39"/>
      <c r="HA43" s="39"/>
      <c r="HB43" s="39"/>
      <c r="HC43" s="39"/>
      <c r="HD43" s="39"/>
      <c r="HE43" s="39"/>
      <c r="HF43" s="39"/>
      <c r="HG43" s="39"/>
      <c r="HH43" s="39"/>
      <c r="HI43" s="39"/>
      <c r="HJ43" s="39"/>
      <c r="HK43" s="39"/>
      <c r="HL43" s="39"/>
      <c r="HM43" s="39"/>
      <c r="HN43" s="39"/>
      <c r="HO43" s="39"/>
      <c r="HP43" s="39"/>
      <c r="HQ43" s="39"/>
      <c r="HR43" s="39"/>
      <c r="HS43" s="39"/>
      <c r="HT43" s="39"/>
      <c r="HU43" s="39"/>
      <c r="HV43" s="39"/>
      <c r="HW43" s="39"/>
      <c r="HX43" s="39"/>
      <c r="HY43" s="39"/>
      <c r="HZ43" s="39"/>
      <c r="IA43" s="39"/>
      <c r="IB43" s="39"/>
      <c r="IC43" s="39"/>
    </row>
    <row r="44" spans="1:237">
      <c r="A44" s="626"/>
      <c r="B44" s="627"/>
      <c r="C44" s="627"/>
      <c r="D44" s="684" t="s">
        <v>315</v>
      </c>
      <c r="E44" s="684"/>
      <c r="F44" s="684"/>
      <c r="G44" s="684"/>
      <c r="H44" s="684"/>
      <c r="I44" s="684"/>
      <c r="J44" s="684"/>
      <c r="K44" s="684"/>
      <c r="L44" s="684"/>
      <c r="M44" s="684"/>
      <c r="N44" s="684"/>
      <c r="O44" s="684"/>
      <c r="P44" s="684"/>
      <c r="Q44" s="684"/>
      <c r="R44" s="684"/>
      <c r="S44" s="684"/>
      <c r="T44" s="684"/>
      <c r="U44" s="684"/>
      <c r="V44" s="684"/>
      <c r="W44" s="684"/>
      <c r="X44" s="684"/>
      <c r="Y44" s="684"/>
      <c r="Z44" s="684"/>
      <c r="AA44" s="684"/>
      <c r="AB44" s="684"/>
      <c r="AC44" s="684"/>
      <c r="AD44" s="684"/>
      <c r="AE44" s="684"/>
      <c r="AF44" s="684"/>
      <c r="AG44" s="684"/>
      <c r="AH44" s="684"/>
      <c r="AI44" s="684"/>
      <c r="AJ44" s="684"/>
      <c r="AK44" s="684"/>
      <c r="AL44" s="684"/>
      <c r="AM44" s="684"/>
      <c r="AN44" s="684"/>
      <c r="AO44" s="684"/>
      <c r="AP44" s="684"/>
      <c r="AQ44" s="684"/>
      <c r="AR44" s="684"/>
      <c r="AS44" s="684"/>
      <c r="AT44" s="684"/>
      <c r="AU44" s="674"/>
      <c r="AV44" s="674"/>
      <c r="AW44" s="675"/>
      <c r="AX44" s="39"/>
      <c r="AY44" s="39"/>
      <c r="AZ44" s="39"/>
      <c r="BA44" s="39"/>
      <c r="BB44" s="39"/>
      <c r="BC44" s="39"/>
      <c r="BD44" s="39"/>
      <c r="BE44" s="39"/>
      <c r="BF44" s="39"/>
      <c r="BG44" s="39"/>
      <c r="BH44" s="39"/>
      <c r="BI44" s="39"/>
      <c r="BJ44" s="39"/>
      <c r="BK44" s="39"/>
      <c r="BL44" s="39"/>
      <c r="BM44" s="39"/>
      <c r="BN44" s="39"/>
      <c r="BO44" s="39"/>
      <c r="BP44" s="94" t="s">
        <v>187</v>
      </c>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Q44" s="39"/>
      <c r="DR44" s="39"/>
      <c r="DS44" s="39"/>
      <c r="DT44" s="39"/>
      <c r="DU44" s="39"/>
      <c r="DV44" s="39"/>
      <c r="DW44" s="39"/>
      <c r="DX44" s="39"/>
      <c r="DY44" s="39"/>
      <c r="DZ44" s="39"/>
      <c r="EA44" s="39"/>
      <c r="EB44" s="39"/>
      <c r="EC44" s="39"/>
      <c r="ED44" s="39"/>
      <c r="EE44" s="39"/>
      <c r="EF44" s="39"/>
      <c r="EG44" s="39"/>
      <c r="EH44" s="39"/>
      <c r="EI44" s="39"/>
      <c r="EJ44" s="39"/>
      <c r="EK44" s="39"/>
      <c r="EL44" s="39"/>
      <c r="EM44" s="39"/>
      <c r="EN44" s="39"/>
      <c r="EO44" s="39"/>
      <c r="EP44" s="39"/>
      <c r="EQ44" s="39"/>
      <c r="ER44" s="39"/>
      <c r="ES44" s="39"/>
      <c r="ET44" s="39"/>
      <c r="EU44" s="39"/>
      <c r="EV44" s="39"/>
      <c r="EW44" s="39"/>
      <c r="EX44" s="39"/>
      <c r="EY44" s="39"/>
      <c r="EZ44" s="39"/>
      <c r="FA44" s="39"/>
      <c r="FB44" s="39"/>
      <c r="FC44" s="39"/>
      <c r="FD44" s="39"/>
      <c r="FE44" s="39"/>
      <c r="FF44" s="39"/>
      <c r="FG44" s="39"/>
      <c r="FH44" s="39"/>
      <c r="FI44" s="39"/>
      <c r="FJ44" s="39"/>
      <c r="FK44" s="39"/>
      <c r="FL44" s="39"/>
      <c r="FM44" s="39"/>
      <c r="FN44" s="39"/>
      <c r="FO44" s="39"/>
      <c r="FP44" s="39"/>
      <c r="FQ44" s="39"/>
      <c r="FR44" s="39"/>
      <c r="FS44" s="39"/>
      <c r="FT44" s="39"/>
      <c r="FU44" s="39"/>
      <c r="FV44" s="39"/>
      <c r="FW44" s="39"/>
      <c r="FX44" s="39"/>
      <c r="FY44" s="39"/>
      <c r="FZ44" s="39"/>
      <c r="GA44" s="39"/>
      <c r="GB44" s="39"/>
      <c r="GC44" s="39"/>
      <c r="GD44" s="39"/>
      <c r="GE44" s="39"/>
      <c r="GF44" s="39"/>
      <c r="GG44" s="39"/>
      <c r="GH44" s="39"/>
      <c r="GI44" s="39"/>
      <c r="GJ44" s="39"/>
      <c r="GK44" s="39"/>
      <c r="GL44" s="39"/>
      <c r="GM44" s="39"/>
      <c r="GN44" s="39"/>
      <c r="GO44" s="39"/>
      <c r="GP44" s="39"/>
      <c r="GQ44" s="39"/>
      <c r="GR44" s="39"/>
      <c r="GS44" s="39"/>
      <c r="GT44" s="39"/>
      <c r="GU44" s="39"/>
      <c r="GV44" s="39"/>
      <c r="GW44" s="39"/>
      <c r="GX44" s="39"/>
      <c r="GY44" s="39"/>
      <c r="GZ44" s="39"/>
      <c r="HA44" s="39"/>
      <c r="HB44" s="39"/>
      <c r="HC44" s="39"/>
      <c r="HD44" s="39"/>
      <c r="HE44" s="39"/>
      <c r="HF44" s="39"/>
      <c r="HG44" s="39"/>
      <c r="HH44" s="39"/>
      <c r="HI44" s="39"/>
      <c r="HJ44" s="39"/>
      <c r="HK44" s="39"/>
      <c r="HL44" s="39"/>
      <c r="HM44" s="39"/>
      <c r="HN44" s="39"/>
      <c r="HO44" s="39"/>
      <c r="HP44" s="39"/>
      <c r="HQ44" s="39"/>
      <c r="HR44" s="39"/>
      <c r="HS44" s="39"/>
      <c r="HT44" s="39"/>
      <c r="HU44" s="39"/>
      <c r="HV44" s="39"/>
      <c r="HW44" s="39"/>
      <c r="HX44" s="39"/>
      <c r="HY44" s="39"/>
      <c r="HZ44" s="39"/>
      <c r="IA44" s="39"/>
      <c r="IB44" s="39"/>
      <c r="IC44" s="39"/>
    </row>
    <row r="45" spans="1:237">
      <c r="A45" s="626"/>
      <c r="B45" s="627"/>
      <c r="C45" s="627"/>
      <c r="D45" s="684"/>
      <c r="E45" s="684"/>
      <c r="F45" s="684"/>
      <c r="G45" s="684"/>
      <c r="H45" s="684"/>
      <c r="I45" s="684"/>
      <c r="J45" s="684"/>
      <c r="K45" s="684"/>
      <c r="L45" s="684"/>
      <c r="M45" s="684"/>
      <c r="N45" s="684"/>
      <c r="O45" s="684"/>
      <c r="P45" s="684"/>
      <c r="Q45" s="684"/>
      <c r="R45" s="684"/>
      <c r="S45" s="684"/>
      <c r="T45" s="684"/>
      <c r="U45" s="684"/>
      <c r="V45" s="684"/>
      <c r="W45" s="684"/>
      <c r="X45" s="684"/>
      <c r="Y45" s="684"/>
      <c r="Z45" s="684"/>
      <c r="AA45" s="684"/>
      <c r="AB45" s="684"/>
      <c r="AC45" s="684"/>
      <c r="AD45" s="684"/>
      <c r="AE45" s="684"/>
      <c r="AF45" s="684"/>
      <c r="AG45" s="684"/>
      <c r="AH45" s="684"/>
      <c r="AI45" s="684"/>
      <c r="AJ45" s="684"/>
      <c r="AK45" s="684"/>
      <c r="AL45" s="684"/>
      <c r="AM45" s="684"/>
      <c r="AN45" s="684"/>
      <c r="AO45" s="684"/>
      <c r="AP45" s="684"/>
      <c r="AQ45" s="684"/>
      <c r="AR45" s="684"/>
      <c r="AS45" s="684"/>
      <c r="AT45" s="684"/>
      <c r="AU45" s="674"/>
      <c r="AV45" s="674"/>
      <c r="AW45" s="675"/>
      <c r="AX45" s="39"/>
      <c r="AY45" s="39"/>
      <c r="AZ45" s="39"/>
      <c r="BA45" s="39"/>
      <c r="BB45" s="39"/>
      <c r="BC45" s="39"/>
      <c r="BD45" s="39"/>
      <c r="BE45" s="39"/>
      <c r="BF45" s="39"/>
      <c r="BG45" s="39"/>
      <c r="BH45" s="39"/>
      <c r="BI45" s="39"/>
      <c r="BJ45" s="39"/>
      <c r="BK45" s="39"/>
      <c r="BL45" s="39"/>
      <c r="BM45" s="39"/>
      <c r="BN45" s="39"/>
      <c r="BO45" s="39"/>
      <c r="BP45" s="94" t="s">
        <v>190</v>
      </c>
      <c r="BQ45" s="39"/>
      <c r="BR45" s="39"/>
      <c r="BS45" s="39"/>
      <c r="BT45" s="39"/>
      <c r="BU45" s="39"/>
      <c r="BV45" s="39"/>
      <c r="BW45" s="39"/>
      <c r="BX45" s="39"/>
      <c r="BY45" s="39"/>
      <c r="BZ45" s="39"/>
      <c r="CA45" s="39"/>
      <c r="CB45" s="39"/>
      <c r="CC45" s="39"/>
      <c r="CD45" s="39"/>
      <c r="CE45" s="39"/>
      <c r="CF45" s="39"/>
      <c r="CG45" s="39"/>
      <c r="CH45" s="39"/>
      <c r="CI45" s="39"/>
      <c r="CJ45" s="39"/>
      <c r="CK45" s="39"/>
      <c r="CL45" s="39"/>
      <c r="CM45" s="39"/>
      <c r="CN45" s="39"/>
      <c r="CO45" s="39"/>
      <c r="CP45" s="39"/>
      <c r="CQ45" s="39"/>
      <c r="CR45" s="39"/>
      <c r="CS45" s="39"/>
      <c r="CT45" s="39"/>
      <c r="CU45" s="39"/>
      <c r="CV45" s="39"/>
      <c r="CW45" s="39"/>
      <c r="CX45" s="39"/>
      <c r="CY45" s="39"/>
      <c r="CZ45" s="39"/>
      <c r="DA45" s="39"/>
      <c r="DB45" s="39"/>
      <c r="DC45" s="39"/>
      <c r="DD45" s="39"/>
      <c r="DE45" s="39"/>
      <c r="DF45" s="39"/>
      <c r="DG45" s="39"/>
      <c r="DH45" s="39"/>
      <c r="DI45" s="39"/>
      <c r="DJ45" s="39"/>
      <c r="DK45" s="39"/>
      <c r="DL45" s="39"/>
      <c r="DM45" s="39"/>
      <c r="DN45" s="39"/>
      <c r="DO45" s="39"/>
      <c r="DP45" s="39"/>
      <c r="DQ45" s="39"/>
      <c r="DR45" s="39"/>
      <c r="DS45" s="39"/>
      <c r="DT45" s="39"/>
      <c r="DU45" s="39"/>
      <c r="DV45" s="39"/>
      <c r="DW45" s="39"/>
      <c r="DX45" s="39"/>
      <c r="DY45" s="39"/>
      <c r="DZ45" s="39"/>
      <c r="EA45" s="39"/>
      <c r="EB45" s="39"/>
      <c r="EC45" s="39"/>
      <c r="ED45" s="39"/>
      <c r="EE45" s="39"/>
      <c r="EF45" s="39"/>
      <c r="EG45" s="39"/>
      <c r="EH45" s="39"/>
      <c r="EI45" s="39"/>
      <c r="EJ45" s="39"/>
      <c r="EK45" s="39"/>
      <c r="EL45" s="39"/>
      <c r="EM45" s="39"/>
      <c r="EN45" s="39"/>
      <c r="EO45" s="39"/>
      <c r="EP45" s="39"/>
      <c r="EQ45" s="39"/>
      <c r="ER45" s="39"/>
      <c r="ES45" s="39"/>
      <c r="ET45" s="39"/>
      <c r="EU45" s="39"/>
      <c r="EV45" s="39"/>
      <c r="EW45" s="39"/>
      <c r="EX45" s="39"/>
      <c r="EY45" s="39"/>
      <c r="EZ45" s="39"/>
      <c r="FA45" s="39"/>
      <c r="FB45" s="39"/>
      <c r="FC45" s="39"/>
      <c r="FD45" s="39"/>
      <c r="FE45" s="39"/>
      <c r="FF45" s="39"/>
      <c r="FG45" s="39"/>
      <c r="FH45" s="39"/>
      <c r="FI45" s="39"/>
      <c r="FJ45" s="39"/>
      <c r="FK45" s="39"/>
      <c r="FL45" s="39"/>
      <c r="FM45" s="39"/>
      <c r="FN45" s="39"/>
      <c r="FO45" s="39"/>
      <c r="FP45" s="39"/>
      <c r="FQ45" s="39"/>
      <c r="FR45" s="39"/>
      <c r="FS45" s="39"/>
      <c r="FT45" s="39"/>
      <c r="FU45" s="39"/>
      <c r="FV45" s="39"/>
      <c r="FW45" s="39"/>
      <c r="FX45" s="39"/>
      <c r="FY45" s="39"/>
      <c r="FZ45" s="39"/>
      <c r="GA45" s="39"/>
      <c r="GB45" s="39"/>
      <c r="GC45" s="39"/>
      <c r="GD45" s="39"/>
      <c r="GE45" s="39"/>
      <c r="GF45" s="39"/>
      <c r="GG45" s="39"/>
      <c r="GH45" s="39"/>
      <c r="GI45" s="39"/>
      <c r="GJ45" s="39"/>
      <c r="GK45" s="39"/>
      <c r="GL45" s="39"/>
      <c r="GM45" s="39"/>
      <c r="GN45" s="39"/>
      <c r="GO45" s="39"/>
      <c r="GP45" s="39"/>
      <c r="GQ45" s="39"/>
      <c r="GR45" s="39"/>
      <c r="GS45" s="39"/>
      <c r="GT45" s="39"/>
      <c r="GU45" s="39"/>
      <c r="GV45" s="39"/>
      <c r="GW45" s="39"/>
      <c r="GX45" s="39"/>
      <c r="GY45" s="39"/>
      <c r="GZ45" s="39"/>
      <c r="HA45" s="39"/>
      <c r="HB45" s="39"/>
      <c r="HC45" s="39"/>
      <c r="HD45" s="39"/>
      <c r="HE45" s="39"/>
      <c r="HF45" s="39"/>
      <c r="HG45" s="39"/>
      <c r="HH45" s="39"/>
      <c r="HI45" s="39"/>
      <c r="HJ45" s="39"/>
      <c r="HK45" s="39"/>
      <c r="HL45" s="39"/>
      <c r="HM45" s="39"/>
      <c r="HN45" s="39"/>
      <c r="HO45" s="39"/>
      <c r="HP45" s="39"/>
      <c r="HQ45" s="39"/>
      <c r="HR45" s="39"/>
      <c r="HS45" s="39"/>
      <c r="HT45" s="39"/>
      <c r="HU45" s="39"/>
      <c r="HV45" s="39"/>
      <c r="HW45" s="39"/>
      <c r="HX45" s="39"/>
      <c r="HY45" s="39"/>
      <c r="HZ45" s="39"/>
      <c r="IA45" s="39"/>
      <c r="IB45" s="39"/>
      <c r="IC45" s="39"/>
    </row>
    <row r="46" spans="1:237">
      <c r="A46" s="626"/>
      <c r="B46" s="627"/>
      <c r="C46" s="627"/>
      <c r="D46" s="684" t="s">
        <v>316</v>
      </c>
      <c r="E46" s="684"/>
      <c r="F46" s="684"/>
      <c r="G46" s="684"/>
      <c r="H46" s="684"/>
      <c r="I46" s="684"/>
      <c r="J46" s="684"/>
      <c r="K46" s="684"/>
      <c r="L46" s="684"/>
      <c r="M46" s="684"/>
      <c r="N46" s="684"/>
      <c r="O46" s="684"/>
      <c r="P46" s="684"/>
      <c r="Q46" s="684"/>
      <c r="R46" s="684"/>
      <c r="S46" s="684"/>
      <c r="T46" s="684"/>
      <c r="U46" s="684"/>
      <c r="V46" s="684"/>
      <c r="W46" s="684"/>
      <c r="X46" s="684"/>
      <c r="Y46" s="684"/>
      <c r="Z46" s="684"/>
      <c r="AA46" s="684"/>
      <c r="AB46" s="684"/>
      <c r="AC46" s="684"/>
      <c r="AD46" s="684"/>
      <c r="AE46" s="684"/>
      <c r="AF46" s="684"/>
      <c r="AG46" s="684"/>
      <c r="AH46" s="684"/>
      <c r="AI46" s="684"/>
      <c r="AJ46" s="684"/>
      <c r="AK46" s="684"/>
      <c r="AL46" s="684"/>
      <c r="AM46" s="684"/>
      <c r="AN46" s="684"/>
      <c r="AO46" s="684"/>
      <c r="AP46" s="684"/>
      <c r="AQ46" s="684"/>
      <c r="AR46" s="684"/>
      <c r="AS46" s="684"/>
      <c r="AT46" s="684"/>
      <c r="AU46" s="674"/>
      <c r="AV46" s="674"/>
      <c r="AW46" s="675"/>
      <c r="AX46" s="39"/>
      <c r="AY46" s="39"/>
      <c r="AZ46" s="39"/>
      <c r="BA46" s="39"/>
      <c r="BB46" s="39"/>
      <c r="BC46" s="39"/>
      <c r="BD46" s="39"/>
      <c r="BE46" s="39"/>
      <c r="BF46" s="39"/>
      <c r="BG46" s="39"/>
      <c r="BH46" s="39"/>
      <c r="BI46" s="39"/>
      <c r="BJ46" s="39"/>
      <c r="BK46" s="39"/>
      <c r="BL46" s="39"/>
      <c r="BM46" s="39"/>
      <c r="BN46" s="39"/>
      <c r="BO46" s="39"/>
      <c r="BP46" s="94" t="s">
        <v>194</v>
      </c>
      <c r="BQ46" s="39"/>
      <c r="BR46" s="39"/>
      <c r="BS46" s="39"/>
      <c r="BT46" s="39"/>
      <c r="BU46" s="39"/>
      <c r="BV46" s="39"/>
      <c r="BW46" s="39"/>
      <c r="BX46" s="39"/>
      <c r="BY46" s="39"/>
      <c r="BZ46" s="39"/>
      <c r="CA46" s="39"/>
      <c r="CB46" s="39"/>
      <c r="CC46" s="39"/>
      <c r="CD46" s="39"/>
      <c r="CE46" s="39"/>
      <c r="CF46" s="39"/>
      <c r="CG46" s="39"/>
      <c r="CH46" s="39"/>
      <c r="CI46" s="39"/>
      <c r="CJ46" s="39"/>
      <c r="CK46" s="39"/>
      <c r="CL46" s="39"/>
      <c r="CM46" s="39"/>
      <c r="CN46" s="39"/>
      <c r="CO46" s="39"/>
      <c r="CP46" s="39"/>
      <c r="CQ46" s="39"/>
      <c r="CR46" s="39"/>
      <c r="CS46" s="39"/>
      <c r="CT46" s="39"/>
      <c r="CU46" s="39"/>
      <c r="CV46" s="39"/>
      <c r="CW46" s="39"/>
      <c r="CX46" s="39"/>
      <c r="CY46" s="39"/>
      <c r="CZ46" s="39"/>
      <c r="DA46" s="39"/>
      <c r="DB46" s="39"/>
      <c r="DC46" s="39"/>
      <c r="DD46" s="39"/>
      <c r="DE46" s="39"/>
      <c r="DF46" s="39"/>
      <c r="DG46" s="39"/>
      <c r="DH46" s="39"/>
      <c r="DI46" s="39"/>
      <c r="DJ46" s="39"/>
      <c r="DK46" s="39"/>
      <c r="DL46" s="39"/>
      <c r="DM46" s="39"/>
      <c r="DN46" s="39"/>
      <c r="DO46" s="39"/>
      <c r="DP46" s="39"/>
      <c r="DQ46" s="39"/>
      <c r="DR46" s="39"/>
      <c r="DS46" s="39"/>
      <c r="DT46" s="39"/>
      <c r="DU46" s="39"/>
      <c r="DV46" s="39"/>
      <c r="DW46" s="39"/>
      <c r="DX46" s="39"/>
      <c r="DY46" s="39"/>
      <c r="DZ46" s="39"/>
      <c r="EA46" s="39"/>
      <c r="EB46" s="39"/>
      <c r="EC46" s="39"/>
      <c r="ED46" s="39"/>
      <c r="EE46" s="39"/>
      <c r="EF46" s="39"/>
      <c r="EG46" s="39"/>
      <c r="EH46" s="39"/>
      <c r="EI46" s="39"/>
      <c r="EJ46" s="39"/>
      <c r="EK46" s="39"/>
      <c r="EL46" s="39"/>
      <c r="EM46" s="39"/>
      <c r="EN46" s="39"/>
      <c r="EO46" s="39"/>
      <c r="EP46" s="39"/>
      <c r="EQ46" s="39"/>
      <c r="ER46" s="39"/>
      <c r="ES46" s="39"/>
      <c r="ET46" s="39"/>
      <c r="EU46" s="39"/>
      <c r="EV46" s="39"/>
      <c r="EW46" s="39"/>
      <c r="EX46" s="39"/>
      <c r="EY46" s="39"/>
      <c r="EZ46" s="39"/>
      <c r="FA46" s="39"/>
      <c r="FB46" s="39"/>
      <c r="FC46" s="39"/>
      <c r="FD46" s="39"/>
      <c r="FE46" s="39"/>
      <c r="FF46" s="39"/>
      <c r="FG46" s="39"/>
      <c r="FH46" s="39"/>
      <c r="FI46" s="39"/>
      <c r="FJ46" s="39"/>
      <c r="FK46" s="39"/>
      <c r="FL46" s="39"/>
      <c r="FM46" s="39"/>
      <c r="FN46" s="39"/>
      <c r="FO46" s="39"/>
      <c r="FP46" s="39"/>
      <c r="FQ46" s="39"/>
      <c r="FR46" s="39"/>
      <c r="FS46" s="39"/>
      <c r="FT46" s="39"/>
      <c r="FU46" s="39"/>
      <c r="FV46" s="39"/>
      <c r="FW46" s="39"/>
      <c r="FX46" s="39"/>
      <c r="FY46" s="39"/>
      <c r="FZ46" s="39"/>
      <c r="GA46" s="39"/>
      <c r="GB46" s="39"/>
      <c r="GC46" s="39"/>
      <c r="GD46" s="39"/>
      <c r="GE46" s="39"/>
      <c r="GF46" s="39"/>
      <c r="GG46" s="39"/>
      <c r="GH46" s="39"/>
      <c r="GI46" s="39"/>
      <c r="GJ46" s="39"/>
      <c r="GK46" s="39"/>
      <c r="GL46" s="39"/>
      <c r="GM46" s="39"/>
      <c r="GN46" s="39"/>
      <c r="GO46" s="39"/>
      <c r="GP46" s="39"/>
      <c r="GQ46" s="39"/>
      <c r="GR46" s="39"/>
      <c r="GS46" s="39"/>
      <c r="GT46" s="39"/>
      <c r="GU46" s="39"/>
      <c r="GV46" s="39"/>
      <c r="GW46" s="39"/>
      <c r="GX46" s="39"/>
      <c r="GY46" s="39"/>
      <c r="GZ46" s="39"/>
      <c r="HA46" s="39"/>
      <c r="HB46" s="39"/>
      <c r="HC46" s="39"/>
      <c r="HD46" s="39"/>
      <c r="HE46" s="39"/>
      <c r="HF46" s="39"/>
      <c r="HG46" s="39"/>
      <c r="HH46" s="39"/>
      <c r="HI46" s="39"/>
      <c r="HJ46" s="39"/>
      <c r="HK46" s="39"/>
      <c r="HL46" s="39"/>
      <c r="HM46" s="39"/>
      <c r="HN46" s="39"/>
      <c r="HO46" s="39"/>
      <c r="HP46" s="39"/>
      <c r="HQ46" s="39"/>
      <c r="HR46" s="39"/>
      <c r="HS46" s="39"/>
      <c r="HT46" s="39"/>
      <c r="HU46" s="39"/>
      <c r="HV46" s="39"/>
      <c r="HW46" s="39"/>
      <c r="HX46" s="39"/>
      <c r="HY46" s="39"/>
      <c r="HZ46" s="39"/>
      <c r="IA46" s="39"/>
      <c r="IB46" s="39"/>
      <c r="IC46" s="39"/>
    </row>
    <row r="47" spans="1:237">
      <c r="A47" s="626"/>
      <c r="B47" s="627"/>
      <c r="C47" s="627"/>
      <c r="D47" s="684"/>
      <c r="E47" s="684"/>
      <c r="F47" s="684"/>
      <c r="G47" s="684"/>
      <c r="H47" s="684"/>
      <c r="I47" s="684"/>
      <c r="J47" s="684"/>
      <c r="K47" s="684"/>
      <c r="L47" s="684"/>
      <c r="M47" s="684"/>
      <c r="N47" s="684"/>
      <c r="O47" s="684"/>
      <c r="P47" s="684"/>
      <c r="Q47" s="684"/>
      <c r="R47" s="684"/>
      <c r="S47" s="684"/>
      <c r="T47" s="684"/>
      <c r="U47" s="684"/>
      <c r="V47" s="684"/>
      <c r="W47" s="684"/>
      <c r="X47" s="684"/>
      <c r="Y47" s="684"/>
      <c r="Z47" s="684"/>
      <c r="AA47" s="684"/>
      <c r="AB47" s="684"/>
      <c r="AC47" s="684"/>
      <c r="AD47" s="684"/>
      <c r="AE47" s="684"/>
      <c r="AF47" s="684"/>
      <c r="AG47" s="684"/>
      <c r="AH47" s="684"/>
      <c r="AI47" s="684"/>
      <c r="AJ47" s="684"/>
      <c r="AK47" s="684"/>
      <c r="AL47" s="684"/>
      <c r="AM47" s="684"/>
      <c r="AN47" s="684"/>
      <c r="AO47" s="684"/>
      <c r="AP47" s="684"/>
      <c r="AQ47" s="684"/>
      <c r="AR47" s="684"/>
      <c r="AS47" s="684"/>
      <c r="AT47" s="684"/>
      <c r="AU47" s="674"/>
      <c r="AV47" s="674"/>
      <c r="AW47" s="675"/>
      <c r="AX47" s="39"/>
      <c r="AY47" s="39"/>
      <c r="AZ47" s="39"/>
      <c r="BA47" s="39"/>
      <c r="BB47" s="39"/>
      <c r="BC47" s="39"/>
      <c r="BD47" s="39"/>
      <c r="BE47" s="39"/>
      <c r="BF47" s="39"/>
      <c r="BG47" s="39"/>
      <c r="BH47" s="39"/>
      <c r="BI47" s="39"/>
      <c r="BJ47" s="39"/>
      <c r="BK47" s="39"/>
      <c r="BL47" s="39"/>
      <c r="BM47" s="39"/>
      <c r="BN47" s="39"/>
      <c r="BO47" s="39"/>
      <c r="BP47" s="94" t="s">
        <v>203</v>
      </c>
      <c r="BQ47" s="39"/>
      <c r="BR47" s="39"/>
      <c r="BS47" s="39"/>
      <c r="BT47" s="39"/>
      <c r="BU47" s="39"/>
      <c r="BV47" s="39"/>
      <c r="BW47" s="39"/>
      <c r="BX47" s="39"/>
      <c r="BY47" s="39"/>
      <c r="BZ47" s="39"/>
      <c r="CA47" s="39"/>
      <c r="CB47" s="39"/>
      <c r="CC47" s="39"/>
      <c r="CD47" s="39"/>
      <c r="CE47" s="39"/>
      <c r="CF47" s="39"/>
      <c r="CG47" s="39"/>
      <c r="CH47" s="39"/>
      <c r="CI47" s="39"/>
      <c r="CJ47" s="39"/>
      <c r="CK47" s="39"/>
      <c r="CL47" s="39"/>
      <c r="CM47" s="39"/>
      <c r="CN47" s="39"/>
      <c r="CO47" s="39"/>
      <c r="CP47" s="39"/>
      <c r="CQ47" s="39"/>
      <c r="CR47" s="39"/>
      <c r="CS47" s="39"/>
      <c r="CT47" s="39"/>
      <c r="CU47" s="39"/>
      <c r="CV47" s="39"/>
      <c r="CW47" s="39"/>
      <c r="CX47" s="39"/>
      <c r="CY47" s="39"/>
      <c r="CZ47" s="39"/>
      <c r="DA47" s="39"/>
      <c r="DB47" s="39"/>
      <c r="DC47" s="39"/>
      <c r="DD47" s="39"/>
      <c r="DE47" s="39"/>
      <c r="DF47" s="39"/>
      <c r="DG47" s="39"/>
      <c r="DH47" s="39"/>
      <c r="DI47" s="39"/>
      <c r="DJ47" s="39"/>
      <c r="DK47" s="39"/>
      <c r="DL47" s="39"/>
      <c r="DM47" s="39"/>
      <c r="DN47" s="39"/>
      <c r="DO47" s="39"/>
      <c r="DP47" s="39"/>
      <c r="DQ47" s="39"/>
      <c r="DR47" s="39"/>
      <c r="DS47" s="39"/>
      <c r="DT47" s="39"/>
      <c r="DU47" s="39"/>
      <c r="DV47" s="39"/>
      <c r="DW47" s="39"/>
      <c r="DX47" s="39"/>
      <c r="DY47" s="39"/>
      <c r="DZ47" s="39"/>
      <c r="EA47" s="39"/>
      <c r="EB47" s="39"/>
      <c r="EC47" s="39"/>
      <c r="ED47" s="39"/>
      <c r="EE47" s="39"/>
      <c r="EF47" s="39"/>
      <c r="EG47" s="39"/>
      <c r="EH47" s="39"/>
      <c r="EI47" s="39"/>
      <c r="EJ47" s="39"/>
      <c r="EK47" s="39"/>
      <c r="EL47" s="39"/>
      <c r="EM47" s="39"/>
      <c r="EN47" s="39"/>
      <c r="EO47" s="39"/>
      <c r="EP47" s="39"/>
      <c r="EQ47" s="39"/>
      <c r="ER47" s="39"/>
      <c r="ES47" s="39"/>
      <c r="ET47" s="39"/>
      <c r="EU47" s="39"/>
      <c r="EV47" s="39"/>
      <c r="EW47" s="39"/>
      <c r="EX47" s="39"/>
      <c r="EY47" s="39"/>
      <c r="EZ47" s="39"/>
      <c r="FA47" s="39"/>
      <c r="FB47" s="39"/>
      <c r="FC47" s="39"/>
      <c r="FD47" s="39"/>
      <c r="FE47" s="39"/>
      <c r="FF47" s="39"/>
      <c r="FG47" s="39"/>
      <c r="FH47" s="39"/>
      <c r="FI47" s="39"/>
      <c r="FJ47" s="39"/>
      <c r="FK47" s="39"/>
      <c r="FL47" s="39"/>
      <c r="FM47" s="39"/>
      <c r="FN47" s="39"/>
      <c r="FO47" s="39"/>
      <c r="FP47" s="39"/>
      <c r="FQ47" s="39"/>
      <c r="FR47" s="39"/>
      <c r="FS47" s="39"/>
      <c r="FT47" s="39"/>
      <c r="FU47" s="39"/>
      <c r="FV47" s="39"/>
      <c r="FW47" s="39"/>
      <c r="FX47" s="39"/>
      <c r="FY47" s="39"/>
      <c r="FZ47" s="39"/>
      <c r="GA47" s="39"/>
      <c r="GB47" s="39"/>
      <c r="GC47" s="39"/>
      <c r="GD47" s="39"/>
      <c r="GE47" s="39"/>
      <c r="GF47" s="39"/>
      <c r="GG47" s="39"/>
      <c r="GH47" s="39"/>
      <c r="GI47" s="39"/>
      <c r="GJ47" s="39"/>
      <c r="GK47" s="39"/>
      <c r="GL47" s="39"/>
      <c r="GM47" s="39"/>
      <c r="GN47" s="39"/>
      <c r="GO47" s="39"/>
      <c r="GP47" s="39"/>
      <c r="GQ47" s="39"/>
      <c r="GR47" s="39"/>
      <c r="GS47" s="39"/>
      <c r="GT47" s="39"/>
      <c r="GU47" s="39"/>
      <c r="GV47" s="39"/>
      <c r="GW47" s="39"/>
      <c r="GX47" s="39"/>
      <c r="GY47" s="39"/>
      <c r="GZ47" s="39"/>
      <c r="HA47" s="39"/>
      <c r="HB47" s="39"/>
      <c r="HC47" s="39"/>
      <c r="HD47" s="39"/>
      <c r="HE47" s="39"/>
      <c r="HF47" s="39"/>
      <c r="HG47" s="39"/>
      <c r="HH47" s="39"/>
      <c r="HI47" s="39"/>
      <c r="HJ47" s="39"/>
      <c r="HK47" s="39"/>
      <c r="HL47" s="39"/>
      <c r="HM47" s="39"/>
      <c r="HN47" s="39"/>
      <c r="HO47" s="39"/>
      <c r="HP47" s="39"/>
      <c r="HQ47" s="39"/>
      <c r="HR47" s="39"/>
      <c r="HS47" s="39"/>
      <c r="HT47" s="39"/>
      <c r="HU47" s="39"/>
      <c r="HV47" s="39"/>
      <c r="HW47" s="39"/>
      <c r="HX47" s="39"/>
      <c r="HY47" s="39"/>
      <c r="HZ47" s="39"/>
      <c r="IA47" s="39"/>
      <c r="IB47" s="39"/>
      <c r="IC47" s="39"/>
    </row>
    <row r="48" spans="1:237">
      <c r="A48" s="626"/>
      <c r="B48" s="627"/>
      <c r="C48" s="627"/>
      <c r="D48" s="669" t="s">
        <v>306</v>
      </c>
      <c r="E48" s="669"/>
      <c r="F48" s="669"/>
      <c r="G48" s="669"/>
      <c r="H48" s="669"/>
      <c r="I48" s="669"/>
      <c r="J48" s="669"/>
      <c r="K48" s="669"/>
      <c r="L48" s="669"/>
      <c r="M48" s="669"/>
      <c r="N48" s="669"/>
      <c r="O48" s="669"/>
      <c r="P48" s="669"/>
      <c r="Q48" s="669"/>
      <c r="R48" s="669"/>
      <c r="S48" s="669"/>
      <c r="T48" s="669"/>
      <c r="U48" s="669"/>
      <c r="V48" s="669"/>
      <c r="W48" s="669"/>
      <c r="X48" s="669"/>
      <c r="Y48" s="669"/>
      <c r="Z48" s="669"/>
      <c r="AA48" s="669"/>
      <c r="AB48" s="669"/>
      <c r="AC48" s="669"/>
      <c r="AD48" s="669"/>
      <c r="AE48" s="669"/>
      <c r="AF48" s="669"/>
      <c r="AG48" s="669"/>
      <c r="AH48" s="669"/>
      <c r="AI48" s="669"/>
      <c r="AJ48" s="669"/>
      <c r="AK48" s="669"/>
      <c r="AL48" s="669"/>
      <c r="AM48" s="669"/>
      <c r="AN48" s="669"/>
      <c r="AO48" s="669"/>
      <c r="AP48" s="669"/>
      <c r="AQ48" s="669"/>
      <c r="AR48" s="669"/>
      <c r="AS48" s="669"/>
      <c r="AT48" s="669"/>
      <c r="AU48" s="674"/>
      <c r="AV48" s="674"/>
      <c r="AW48" s="675"/>
      <c r="AX48" s="39"/>
      <c r="AY48" s="39"/>
      <c r="AZ48" s="39"/>
      <c r="BA48" s="39"/>
      <c r="BB48" s="39"/>
      <c r="BC48" s="39"/>
      <c r="BD48" s="39"/>
      <c r="BE48" s="39"/>
      <c r="BF48" s="39"/>
      <c r="BG48" s="39"/>
      <c r="BH48" s="39"/>
      <c r="BI48" s="39"/>
      <c r="BJ48" s="39"/>
      <c r="BK48" s="39"/>
      <c r="BL48" s="39"/>
      <c r="BM48" s="39"/>
      <c r="BN48" s="39"/>
      <c r="BO48" s="39"/>
      <c r="BP48" s="94" t="s">
        <v>206</v>
      </c>
      <c r="BQ48" s="39"/>
      <c r="BR48" s="39"/>
      <c r="BS48" s="39"/>
      <c r="BT48" s="39"/>
      <c r="BU48" s="39"/>
      <c r="BV48" s="39"/>
      <c r="BW48" s="39"/>
      <c r="BX48" s="39"/>
      <c r="BY48" s="39"/>
      <c r="BZ48" s="39"/>
      <c r="CA48" s="39"/>
      <c r="CB48" s="39"/>
      <c r="CC48" s="39"/>
      <c r="CD48" s="39"/>
      <c r="CE48" s="39"/>
      <c r="CF48" s="39"/>
      <c r="CG48" s="39"/>
      <c r="CH48" s="39"/>
      <c r="CI48" s="39"/>
      <c r="CJ48" s="39"/>
      <c r="CK48" s="39"/>
      <c r="CL48" s="39"/>
      <c r="CM48" s="39"/>
      <c r="CN48" s="39"/>
      <c r="CO48" s="39"/>
      <c r="CP48" s="39"/>
      <c r="CQ48" s="39"/>
      <c r="CR48" s="39"/>
      <c r="CS48" s="39"/>
      <c r="CT48" s="39"/>
      <c r="CU48" s="39"/>
      <c r="CV48" s="39"/>
      <c r="CW48" s="39"/>
      <c r="CX48" s="39"/>
      <c r="CY48" s="39"/>
      <c r="CZ48" s="39"/>
      <c r="DA48" s="39"/>
      <c r="DB48" s="39"/>
      <c r="DC48" s="39"/>
      <c r="DD48" s="39"/>
      <c r="DE48" s="39"/>
      <c r="DF48" s="39"/>
      <c r="DG48" s="39"/>
      <c r="DH48" s="39"/>
      <c r="DI48" s="39"/>
      <c r="DJ48" s="39"/>
      <c r="DK48" s="39"/>
      <c r="DL48" s="39"/>
      <c r="DM48" s="39"/>
      <c r="DN48" s="39"/>
      <c r="DO48" s="39"/>
      <c r="DP48" s="39"/>
      <c r="DQ48" s="39"/>
      <c r="DR48" s="39"/>
      <c r="DS48" s="39"/>
      <c r="DT48" s="39"/>
      <c r="DU48" s="39"/>
      <c r="DV48" s="39"/>
      <c r="DW48" s="39"/>
      <c r="DX48" s="39"/>
      <c r="DY48" s="39"/>
      <c r="DZ48" s="39"/>
      <c r="EA48" s="39"/>
      <c r="EB48" s="39"/>
      <c r="EC48" s="39"/>
      <c r="ED48" s="39"/>
      <c r="EE48" s="39"/>
      <c r="EF48" s="39"/>
      <c r="EG48" s="39"/>
      <c r="EH48" s="39"/>
      <c r="EI48" s="39"/>
      <c r="EJ48" s="39"/>
      <c r="EK48" s="39"/>
      <c r="EL48" s="39"/>
      <c r="EM48" s="39"/>
      <c r="EN48" s="39"/>
      <c r="EO48" s="39"/>
      <c r="EP48" s="39"/>
      <c r="EQ48" s="39"/>
      <c r="ER48" s="39"/>
      <c r="ES48" s="39"/>
      <c r="ET48" s="39"/>
      <c r="EU48" s="39"/>
      <c r="EV48" s="39"/>
      <c r="EW48" s="39"/>
      <c r="EX48" s="39"/>
      <c r="EY48" s="39"/>
      <c r="EZ48" s="39"/>
      <c r="FA48" s="39"/>
      <c r="FB48" s="39"/>
      <c r="FC48" s="39"/>
      <c r="FD48" s="39"/>
      <c r="FE48" s="39"/>
      <c r="FF48" s="39"/>
      <c r="FG48" s="39"/>
      <c r="FH48" s="39"/>
      <c r="FI48" s="39"/>
      <c r="FJ48" s="39"/>
      <c r="FK48" s="39"/>
      <c r="FL48" s="39"/>
      <c r="FM48" s="39"/>
      <c r="FN48" s="39"/>
      <c r="FO48" s="39"/>
      <c r="FP48" s="39"/>
      <c r="FQ48" s="39"/>
      <c r="FR48" s="39"/>
      <c r="FS48" s="39"/>
      <c r="FT48" s="39"/>
      <c r="FU48" s="39"/>
      <c r="FV48" s="39"/>
      <c r="FW48" s="39"/>
      <c r="FX48" s="39"/>
      <c r="FY48" s="39"/>
      <c r="FZ48" s="39"/>
      <c r="GA48" s="39"/>
      <c r="GB48" s="39"/>
      <c r="GC48" s="39"/>
      <c r="GD48" s="39"/>
      <c r="GE48" s="39"/>
      <c r="GF48" s="39"/>
      <c r="GG48" s="39"/>
      <c r="GH48" s="39"/>
      <c r="GI48" s="39"/>
      <c r="GJ48" s="39"/>
      <c r="GK48" s="39"/>
      <c r="GL48" s="39"/>
      <c r="GM48" s="39"/>
      <c r="GN48" s="39"/>
      <c r="GO48" s="39"/>
      <c r="GP48" s="39"/>
      <c r="GQ48" s="39"/>
      <c r="GR48" s="39"/>
      <c r="GS48" s="39"/>
      <c r="GT48" s="39"/>
      <c r="GU48" s="39"/>
      <c r="GV48" s="39"/>
      <c r="GW48" s="39"/>
      <c r="GX48" s="39"/>
      <c r="GY48" s="39"/>
      <c r="GZ48" s="39"/>
      <c r="HA48" s="39"/>
      <c r="HB48" s="39"/>
      <c r="HC48" s="39"/>
      <c r="HD48" s="39"/>
      <c r="HE48" s="39"/>
      <c r="HF48" s="39"/>
      <c r="HG48" s="39"/>
      <c r="HH48" s="39"/>
      <c r="HI48" s="39"/>
      <c r="HJ48" s="39"/>
      <c r="HK48" s="39"/>
      <c r="HL48" s="39"/>
      <c r="HM48" s="39"/>
      <c r="HN48" s="39"/>
      <c r="HO48" s="39"/>
      <c r="HP48" s="39"/>
      <c r="HQ48" s="39"/>
      <c r="HR48" s="39"/>
      <c r="HS48" s="39"/>
      <c r="HT48" s="39"/>
      <c r="HU48" s="39"/>
      <c r="HV48" s="39"/>
      <c r="HW48" s="39"/>
      <c r="HX48" s="39"/>
      <c r="HY48" s="39"/>
      <c r="HZ48" s="39"/>
      <c r="IA48" s="39"/>
      <c r="IB48" s="39"/>
      <c r="IC48" s="39"/>
    </row>
    <row r="49" spans="1:237">
      <c r="A49" s="626"/>
      <c r="B49" s="627"/>
      <c r="C49" s="627"/>
      <c r="D49" s="669"/>
      <c r="E49" s="669"/>
      <c r="F49" s="669"/>
      <c r="G49" s="669"/>
      <c r="H49" s="669"/>
      <c r="I49" s="669"/>
      <c r="J49" s="669"/>
      <c r="K49" s="669"/>
      <c r="L49" s="669"/>
      <c r="M49" s="669"/>
      <c r="N49" s="669"/>
      <c r="O49" s="669"/>
      <c r="P49" s="669"/>
      <c r="Q49" s="669"/>
      <c r="R49" s="669"/>
      <c r="S49" s="669"/>
      <c r="T49" s="669"/>
      <c r="U49" s="669"/>
      <c r="V49" s="669"/>
      <c r="W49" s="669"/>
      <c r="X49" s="669"/>
      <c r="Y49" s="669"/>
      <c r="Z49" s="669"/>
      <c r="AA49" s="669"/>
      <c r="AB49" s="669"/>
      <c r="AC49" s="669"/>
      <c r="AD49" s="669"/>
      <c r="AE49" s="669"/>
      <c r="AF49" s="669"/>
      <c r="AG49" s="669"/>
      <c r="AH49" s="669"/>
      <c r="AI49" s="669"/>
      <c r="AJ49" s="669"/>
      <c r="AK49" s="669"/>
      <c r="AL49" s="669"/>
      <c r="AM49" s="669"/>
      <c r="AN49" s="669"/>
      <c r="AO49" s="669"/>
      <c r="AP49" s="669"/>
      <c r="AQ49" s="669"/>
      <c r="AR49" s="669"/>
      <c r="AS49" s="669"/>
      <c r="AT49" s="669"/>
      <c r="AU49" s="674"/>
      <c r="AV49" s="674"/>
      <c r="AW49" s="675"/>
      <c r="AX49" s="39"/>
      <c r="AY49" s="39"/>
      <c r="AZ49" s="39"/>
      <c r="BA49" s="39"/>
      <c r="BB49" s="39"/>
      <c r="BC49" s="39"/>
      <c r="BD49" s="39"/>
      <c r="BE49" s="39"/>
      <c r="BF49" s="39"/>
      <c r="BG49" s="39"/>
      <c r="BH49" s="39"/>
      <c r="BI49" s="39"/>
      <c r="BJ49" s="39"/>
      <c r="BK49" s="39"/>
      <c r="BL49" s="39"/>
      <c r="BM49" s="39"/>
      <c r="BN49" s="39"/>
      <c r="BO49" s="39"/>
      <c r="BP49" s="94" t="s">
        <v>209</v>
      </c>
      <c r="BQ49" s="39"/>
      <c r="BR49" s="39"/>
      <c r="BS49" s="39"/>
      <c r="BT49" s="39"/>
      <c r="BU49" s="39"/>
      <c r="BV49" s="39"/>
      <c r="BW49" s="39"/>
      <c r="BX49" s="39"/>
      <c r="BY49" s="39"/>
      <c r="BZ49" s="39"/>
      <c r="CA49" s="39"/>
      <c r="CB49" s="39"/>
      <c r="CC49" s="39"/>
      <c r="CD49" s="39"/>
      <c r="CE49" s="39"/>
      <c r="CF49" s="39"/>
      <c r="CG49" s="39"/>
      <c r="CH49" s="39"/>
      <c r="CI49" s="39"/>
      <c r="CJ49" s="39"/>
      <c r="CK49" s="39"/>
      <c r="CL49" s="39"/>
      <c r="CM49" s="39"/>
      <c r="CN49" s="39"/>
      <c r="CO49" s="39"/>
      <c r="CP49" s="39"/>
      <c r="CQ49" s="39"/>
      <c r="CR49" s="39"/>
      <c r="CS49" s="39"/>
      <c r="CT49" s="39"/>
      <c r="CU49" s="39"/>
      <c r="CV49" s="39"/>
      <c r="CW49" s="39"/>
      <c r="CX49" s="39"/>
      <c r="CY49" s="39"/>
      <c r="CZ49" s="39"/>
      <c r="DA49" s="39"/>
      <c r="DB49" s="39"/>
      <c r="DC49" s="39"/>
      <c r="DD49" s="39"/>
      <c r="DE49" s="39"/>
      <c r="DF49" s="39"/>
      <c r="DG49" s="39"/>
      <c r="DH49" s="39"/>
      <c r="DI49" s="39"/>
      <c r="DJ49" s="39"/>
      <c r="DK49" s="39"/>
      <c r="DL49" s="39"/>
      <c r="DM49" s="39"/>
      <c r="DN49" s="39"/>
      <c r="DO49" s="39"/>
      <c r="DP49" s="39"/>
      <c r="DQ49" s="39"/>
      <c r="DR49" s="39"/>
      <c r="DS49" s="39"/>
      <c r="DT49" s="39"/>
      <c r="DU49" s="39"/>
      <c r="DV49" s="39"/>
      <c r="DW49" s="39"/>
      <c r="DX49" s="39"/>
      <c r="DY49" s="39"/>
      <c r="DZ49" s="39"/>
      <c r="EA49" s="39"/>
      <c r="EB49" s="39"/>
      <c r="EC49" s="39"/>
      <c r="ED49" s="39"/>
      <c r="EE49" s="39"/>
      <c r="EF49" s="39"/>
      <c r="EG49" s="39"/>
      <c r="EH49" s="39"/>
      <c r="EI49" s="39"/>
      <c r="EJ49" s="39"/>
      <c r="EK49" s="39"/>
      <c r="EL49" s="39"/>
      <c r="EM49" s="39"/>
      <c r="EN49" s="39"/>
      <c r="EO49" s="39"/>
      <c r="EP49" s="39"/>
      <c r="EQ49" s="39"/>
      <c r="ER49" s="39"/>
      <c r="ES49" s="39"/>
      <c r="ET49" s="39"/>
      <c r="EU49" s="39"/>
      <c r="EV49" s="39"/>
      <c r="EW49" s="39"/>
      <c r="EX49" s="39"/>
      <c r="EY49" s="39"/>
      <c r="EZ49" s="39"/>
      <c r="FA49" s="39"/>
      <c r="FB49" s="39"/>
      <c r="FC49" s="39"/>
      <c r="FD49" s="39"/>
      <c r="FE49" s="39"/>
      <c r="FF49" s="39"/>
      <c r="FG49" s="39"/>
      <c r="FH49" s="39"/>
      <c r="FI49" s="39"/>
      <c r="FJ49" s="39"/>
      <c r="FK49" s="39"/>
      <c r="FL49" s="39"/>
      <c r="FM49" s="39"/>
      <c r="FN49" s="39"/>
      <c r="FO49" s="39"/>
      <c r="FP49" s="39"/>
      <c r="FQ49" s="39"/>
      <c r="FR49" s="39"/>
      <c r="FS49" s="39"/>
      <c r="FT49" s="39"/>
      <c r="FU49" s="39"/>
      <c r="FV49" s="39"/>
      <c r="FW49" s="39"/>
      <c r="FX49" s="39"/>
      <c r="FY49" s="39"/>
      <c r="FZ49" s="39"/>
      <c r="GA49" s="39"/>
      <c r="GB49" s="39"/>
      <c r="GC49" s="39"/>
      <c r="GD49" s="39"/>
      <c r="GE49" s="39"/>
      <c r="GF49" s="39"/>
      <c r="GG49" s="39"/>
      <c r="GH49" s="39"/>
      <c r="GI49" s="39"/>
      <c r="GJ49" s="39"/>
      <c r="GK49" s="39"/>
      <c r="GL49" s="39"/>
      <c r="GM49" s="39"/>
      <c r="GN49" s="39"/>
      <c r="GO49" s="39"/>
      <c r="GP49" s="39"/>
      <c r="GQ49" s="39"/>
      <c r="GR49" s="39"/>
      <c r="GS49" s="39"/>
      <c r="GT49" s="39"/>
      <c r="GU49" s="39"/>
      <c r="GV49" s="39"/>
      <c r="GW49" s="39"/>
      <c r="GX49" s="39"/>
      <c r="GY49" s="39"/>
      <c r="GZ49" s="39"/>
      <c r="HA49" s="39"/>
      <c r="HB49" s="39"/>
      <c r="HC49" s="39"/>
      <c r="HD49" s="39"/>
      <c r="HE49" s="39"/>
      <c r="HF49" s="39"/>
      <c r="HG49" s="39"/>
      <c r="HH49" s="39"/>
      <c r="HI49" s="39"/>
      <c r="HJ49" s="39"/>
      <c r="HK49" s="39"/>
      <c r="HL49" s="39"/>
      <c r="HM49" s="39"/>
      <c r="HN49" s="39"/>
      <c r="HO49" s="39"/>
      <c r="HP49" s="39"/>
      <c r="HQ49" s="39"/>
      <c r="HR49" s="39"/>
      <c r="HS49" s="39"/>
      <c r="HT49" s="39"/>
      <c r="HU49" s="39"/>
      <c r="HV49" s="39"/>
      <c r="HW49" s="39"/>
      <c r="HX49" s="39"/>
      <c r="HY49" s="39"/>
      <c r="HZ49" s="39"/>
      <c r="IA49" s="39"/>
      <c r="IB49" s="39"/>
      <c r="IC49" s="39"/>
    </row>
    <row r="50" spans="1:237">
      <c r="A50" s="626"/>
      <c r="B50" s="627"/>
      <c r="C50" s="627"/>
      <c r="D50" s="684" t="s">
        <v>317</v>
      </c>
      <c r="E50" s="684"/>
      <c r="F50" s="684"/>
      <c r="G50" s="684"/>
      <c r="H50" s="684"/>
      <c r="I50" s="684"/>
      <c r="J50" s="684"/>
      <c r="K50" s="684"/>
      <c r="L50" s="684"/>
      <c r="M50" s="684"/>
      <c r="N50" s="684"/>
      <c r="O50" s="684"/>
      <c r="P50" s="684"/>
      <c r="Q50" s="684"/>
      <c r="R50" s="684"/>
      <c r="S50" s="684"/>
      <c r="T50" s="684"/>
      <c r="U50" s="684"/>
      <c r="V50" s="684"/>
      <c r="W50" s="684"/>
      <c r="X50" s="684"/>
      <c r="Y50" s="684"/>
      <c r="Z50" s="684"/>
      <c r="AA50" s="684"/>
      <c r="AB50" s="684"/>
      <c r="AC50" s="684"/>
      <c r="AD50" s="684"/>
      <c r="AE50" s="684"/>
      <c r="AF50" s="684"/>
      <c r="AG50" s="684"/>
      <c r="AH50" s="684"/>
      <c r="AI50" s="684"/>
      <c r="AJ50" s="684"/>
      <c r="AK50" s="684"/>
      <c r="AL50" s="684"/>
      <c r="AM50" s="684"/>
      <c r="AN50" s="684"/>
      <c r="AO50" s="684"/>
      <c r="AP50" s="684"/>
      <c r="AQ50" s="684"/>
      <c r="AR50" s="684"/>
      <c r="AS50" s="684"/>
      <c r="AT50" s="684"/>
      <c r="AU50" s="674"/>
      <c r="AV50" s="674"/>
      <c r="AW50" s="675"/>
      <c r="AX50" s="39"/>
      <c r="AY50" s="39"/>
      <c r="AZ50" s="39"/>
      <c r="BA50" s="39"/>
      <c r="BB50" s="39"/>
      <c r="BC50" s="39"/>
      <c r="BD50" s="39"/>
      <c r="BE50" s="39"/>
      <c r="BF50" s="39"/>
      <c r="BG50" s="39"/>
      <c r="BH50" s="39"/>
      <c r="BI50" s="39"/>
      <c r="BJ50" s="39"/>
      <c r="BK50" s="39"/>
      <c r="BL50" s="39"/>
      <c r="BM50" s="39"/>
      <c r="BN50" s="39"/>
      <c r="BO50" s="39"/>
      <c r="BP50" s="94" t="s">
        <v>213</v>
      </c>
      <c r="BQ50" s="39"/>
      <c r="BR50" s="39"/>
      <c r="BS50" s="39"/>
      <c r="BT50" s="39"/>
      <c r="BU50" s="39"/>
      <c r="BV50" s="39"/>
      <c r="BW50" s="39"/>
      <c r="BX50" s="39"/>
      <c r="BY50" s="39"/>
      <c r="BZ50" s="39"/>
      <c r="CA50" s="39"/>
      <c r="CB50" s="39"/>
      <c r="CC50" s="39"/>
      <c r="CD50" s="39"/>
      <c r="CE50" s="39"/>
      <c r="CF50" s="39"/>
      <c r="CG50" s="39"/>
      <c r="CH50" s="39"/>
      <c r="CI50" s="39"/>
      <c r="CJ50" s="39"/>
      <c r="CK50" s="39"/>
      <c r="CL50" s="39"/>
      <c r="CM50" s="39"/>
      <c r="CN50" s="39"/>
      <c r="CO50" s="39"/>
      <c r="CP50" s="39"/>
      <c r="CQ50" s="39"/>
      <c r="CR50" s="39"/>
      <c r="CS50" s="39"/>
      <c r="CT50" s="39"/>
      <c r="CU50" s="39"/>
      <c r="CV50" s="39"/>
      <c r="CW50" s="39"/>
      <c r="CX50" s="39"/>
      <c r="CY50" s="39"/>
      <c r="CZ50" s="39"/>
      <c r="DA50" s="39"/>
      <c r="DB50" s="39"/>
      <c r="DC50" s="39"/>
      <c r="DD50" s="39"/>
      <c r="DE50" s="39"/>
      <c r="DF50" s="39"/>
      <c r="DG50" s="39"/>
      <c r="DH50" s="39"/>
      <c r="DI50" s="39"/>
      <c r="DJ50" s="39"/>
      <c r="DK50" s="39"/>
      <c r="DL50" s="39"/>
      <c r="DM50" s="39"/>
      <c r="DN50" s="39"/>
      <c r="DO50" s="39"/>
      <c r="DP50" s="39"/>
      <c r="DQ50" s="39"/>
      <c r="DR50" s="39"/>
      <c r="DS50" s="39"/>
      <c r="DT50" s="39"/>
      <c r="DU50" s="39"/>
      <c r="DV50" s="39"/>
      <c r="DW50" s="39"/>
      <c r="DX50" s="39"/>
      <c r="DY50" s="39"/>
      <c r="DZ50" s="39"/>
      <c r="EA50" s="39"/>
      <c r="EB50" s="39"/>
      <c r="EC50" s="39"/>
      <c r="ED50" s="39"/>
      <c r="EE50" s="39"/>
      <c r="EF50" s="39"/>
      <c r="EG50" s="39"/>
      <c r="EH50" s="39"/>
      <c r="EI50" s="39"/>
      <c r="EJ50" s="39"/>
      <c r="EK50" s="39"/>
      <c r="EL50" s="39"/>
      <c r="EM50" s="39"/>
      <c r="EN50" s="39"/>
      <c r="EO50" s="39"/>
      <c r="EP50" s="39"/>
      <c r="EQ50" s="39"/>
      <c r="ER50" s="39"/>
      <c r="ES50" s="39"/>
      <c r="ET50" s="39"/>
      <c r="EU50" s="39"/>
      <c r="EV50" s="39"/>
      <c r="EW50" s="39"/>
      <c r="EX50" s="39"/>
      <c r="EY50" s="39"/>
      <c r="EZ50" s="39"/>
      <c r="FA50" s="39"/>
      <c r="FB50" s="39"/>
      <c r="FC50" s="39"/>
      <c r="FD50" s="39"/>
      <c r="FE50" s="39"/>
      <c r="FF50" s="39"/>
      <c r="FG50" s="39"/>
      <c r="FH50" s="39"/>
      <c r="FI50" s="39"/>
      <c r="FJ50" s="39"/>
      <c r="FK50" s="39"/>
      <c r="FL50" s="39"/>
      <c r="FM50" s="39"/>
      <c r="FN50" s="39"/>
      <c r="FO50" s="39"/>
      <c r="FP50" s="39"/>
      <c r="FQ50" s="39"/>
      <c r="FR50" s="39"/>
      <c r="FS50" s="39"/>
      <c r="FT50" s="39"/>
      <c r="FU50" s="39"/>
      <c r="FV50" s="39"/>
      <c r="FW50" s="39"/>
      <c r="FX50" s="39"/>
      <c r="FY50" s="39"/>
      <c r="FZ50" s="39"/>
      <c r="GA50" s="39"/>
      <c r="GB50" s="39"/>
      <c r="GC50" s="39"/>
      <c r="GD50" s="39"/>
      <c r="GE50" s="39"/>
      <c r="GF50" s="39"/>
      <c r="GG50" s="39"/>
      <c r="GH50" s="39"/>
      <c r="GI50" s="39"/>
      <c r="GJ50" s="39"/>
      <c r="GK50" s="39"/>
      <c r="GL50" s="39"/>
      <c r="GM50" s="39"/>
      <c r="GN50" s="39"/>
      <c r="GO50" s="39"/>
      <c r="GP50" s="39"/>
      <c r="GQ50" s="39"/>
      <c r="GR50" s="39"/>
      <c r="GS50" s="39"/>
      <c r="GT50" s="39"/>
      <c r="GU50" s="39"/>
      <c r="GV50" s="39"/>
      <c r="GW50" s="39"/>
      <c r="GX50" s="39"/>
      <c r="GY50" s="39"/>
      <c r="GZ50" s="39"/>
      <c r="HA50" s="39"/>
      <c r="HB50" s="39"/>
      <c r="HC50" s="39"/>
      <c r="HD50" s="39"/>
      <c r="HE50" s="39"/>
      <c r="HF50" s="39"/>
      <c r="HG50" s="39"/>
      <c r="HH50" s="39"/>
      <c r="HI50" s="39"/>
      <c r="HJ50" s="39"/>
      <c r="HK50" s="39"/>
      <c r="HL50" s="39"/>
      <c r="HM50" s="39"/>
      <c r="HN50" s="39"/>
      <c r="HO50" s="39"/>
      <c r="HP50" s="39"/>
      <c r="HQ50" s="39"/>
      <c r="HR50" s="39"/>
      <c r="HS50" s="39"/>
      <c r="HT50" s="39"/>
      <c r="HU50" s="39"/>
      <c r="HV50" s="39"/>
      <c r="HW50" s="39"/>
      <c r="HX50" s="39"/>
      <c r="HY50" s="39"/>
      <c r="HZ50" s="39"/>
      <c r="IA50" s="39"/>
      <c r="IB50" s="39"/>
      <c r="IC50" s="39"/>
    </row>
    <row r="51" spans="1:237">
      <c r="A51" s="626"/>
      <c r="B51" s="627"/>
      <c r="C51" s="627"/>
      <c r="D51" s="684"/>
      <c r="E51" s="684"/>
      <c r="F51" s="684"/>
      <c r="G51" s="684"/>
      <c r="H51" s="684"/>
      <c r="I51" s="684"/>
      <c r="J51" s="684"/>
      <c r="K51" s="684"/>
      <c r="L51" s="684"/>
      <c r="M51" s="684"/>
      <c r="N51" s="684"/>
      <c r="O51" s="684"/>
      <c r="P51" s="684"/>
      <c r="Q51" s="684"/>
      <c r="R51" s="684"/>
      <c r="S51" s="684"/>
      <c r="T51" s="684"/>
      <c r="U51" s="684"/>
      <c r="V51" s="684"/>
      <c r="W51" s="684"/>
      <c r="X51" s="684"/>
      <c r="Y51" s="684"/>
      <c r="Z51" s="684"/>
      <c r="AA51" s="684"/>
      <c r="AB51" s="684"/>
      <c r="AC51" s="684"/>
      <c r="AD51" s="684"/>
      <c r="AE51" s="684"/>
      <c r="AF51" s="684"/>
      <c r="AG51" s="684"/>
      <c r="AH51" s="684"/>
      <c r="AI51" s="684"/>
      <c r="AJ51" s="684"/>
      <c r="AK51" s="684"/>
      <c r="AL51" s="684"/>
      <c r="AM51" s="684"/>
      <c r="AN51" s="684"/>
      <c r="AO51" s="684"/>
      <c r="AP51" s="684"/>
      <c r="AQ51" s="684"/>
      <c r="AR51" s="684"/>
      <c r="AS51" s="684"/>
      <c r="AT51" s="684"/>
      <c r="AU51" s="674"/>
      <c r="AV51" s="674"/>
      <c r="AW51" s="675"/>
      <c r="AX51" s="39"/>
      <c r="AY51" s="39"/>
      <c r="AZ51" s="39"/>
      <c r="BA51" s="39"/>
      <c r="BB51" s="39"/>
      <c r="BC51" s="39"/>
      <c r="BD51" s="39"/>
      <c r="BE51" s="39"/>
      <c r="BF51" s="39"/>
      <c r="BG51" s="39"/>
      <c r="BH51" s="39"/>
      <c r="BI51" s="39"/>
      <c r="BJ51" s="39"/>
      <c r="BK51" s="39"/>
      <c r="BL51" s="39"/>
      <c r="BM51" s="39"/>
      <c r="BN51" s="39"/>
      <c r="BO51" s="39"/>
      <c r="BP51" s="94" t="s">
        <v>216</v>
      </c>
      <c r="BQ51" s="39"/>
      <c r="BR51" s="39"/>
      <c r="BS51" s="39"/>
      <c r="BT51" s="39"/>
      <c r="BU51" s="39"/>
      <c r="BV51" s="39"/>
      <c r="BW51" s="39"/>
      <c r="BX51" s="39"/>
      <c r="BY51" s="39"/>
      <c r="BZ51" s="39"/>
      <c r="CA51" s="39"/>
      <c r="CB51" s="39"/>
      <c r="CC51" s="39"/>
      <c r="CD51" s="39"/>
      <c r="CE51" s="39"/>
      <c r="CF51" s="39"/>
      <c r="CG51" s="39"/>
      <c r="CH51" s="39"/>
      <c r="CI51" s="39"/>
      <c r="CJ51" s="39"/>
      <c r="CK51" s="39"/>
      <c r="CL51" s="39"/>
      <c r="CM51" s="39"/>
      <c r="CN51" s="39"/>
      <c r="CO51" s="39"/>
      <c r="CP51" s="39"/>
      <c r="CQ51" s="39"/>
      <c r="CR51" s="39"/>
      <c r="CS51" s="39"/>
      <c r="CT51" s="39"/>
      <c r="CU51" s="39"/>
      <c r="CV51" s="39"/>
      <c r="CW51" s="39"/>
      <c r="CX51" s="39"/>
      <c r="CY51" s="39"/>
      <c r="CZ51" s="39"/>
      <c r="DA51" s="39"/>
      <c r="DB51" s="39"/>
      <c r="DC51" s="39"/>
      <c r="DD51" s="39"/>
      <c r="DE51" s="39"/>
      <c r="DF51" s="39"/>
      <c r="DG51" s="39"/>
      <c r="DH51" s="39"/>
      <c r="DI51" s="39"/>
      <c r="DJ51" s="39"/>
      <c r="DK51" s="39"/>
      <c r="DL51" s="39"/>
      <c r="DM51" s="39"/>
      <c r="DN51" s="39"/>
      <c r="DO51" s="39"/>
      <c r="DP51" s="39"/>
      <c r="DQ51" s="39"/>
      <c r="DR51" s="39"/>
      <c r="DS51" s="39"/>
      <c r="DT51" s="39"/>
      <c r="DU51" s="39"/>
      <c r="DV51" s="39"/>
      <c r="DW51" s="39"/>
      <c r="DX51" s="39"/>
      <c r="DY51" s="39"/>
      <c r="DZ51" s="39"/>
      <c r="EA51" s="39"/>
      <c r="EB51" s="39"/>
      <c r="EC51" s="39"/>
      <c r="ED51" s="39"/>
      <c r="EE51" s="39"/>
      <c r="EF51" s="39"/>
      <c r="EG51" s="39"/>
      <c r="EH51" s="39"/>
      <c r="EI51" s="39"/>
      <c r="EJ51" s="39"/>
      <c r="EK51" s="39"/>
      <c r="EL51" s="39"/>
      <c r="EM51" s="39"/>
      <c r="EN51" s="39"/>
      <c r="EO51" s="39"/>
      <c r="EP51" s="39"/>
      <c r="EQ51" s="39"/>
      <c r="ER51" s="39"/>
      <c r="ES51" s="39"/>
      <c r="ET51" s="39"/>
      <c r="EU51" s="39"/>
      <c r="EV51" s="39"/>
      <c r="EW51" s="39"/>
      <c r="EX51" s="39"/>
      <c r="EY51" s="39"/>
      <c r="EZ51" s="39"/>
      <c r="FA51" s="39"/>
      <c r="FB51" s="39"/>
      <c r="FC51" s="39"/>
      <c r="FD51" s="39"/>
      <c r="FE51" s="39"/>
      <c r="FF51" s="39"/>
      <c r="FG51" s="39"/>
      <c r="FH51" s="39"/>
      <c r="FI51" s="39"/>
      <c r="FJ51" s="39"/>
      <c r="FK51" s="39"/>
      <c r="FL51" s="39"/>
      <c r="FM51" s="39"/>
      <c r="FN51" s="39"/>
      <c r="FO51" s="39"/>
      <c r="FP51" s="39"/>
      <c r="FQ51" s="39"/>
      <c r="FR51" s="39"/>
      <c r="FS51" s="39"/>
      <c r="FT51" s="39"/>
      <c r="FU51" s="39"/>
      <c r="FV51" s="39"/>
      <c r="FW51" s="39"/>
      <c r="FX51" s="39"/>
      <c r="FY51" s="39"/>
      <c r="FZ51" s="39"/>
      <c r="GA51" s="39"/>
      <c r="GB51" s="39"/>
      <c r="GC51" s="39"/>
      <c r="GD51" s="39"/>
      <c r="GE51" s="39"/>
      <c r="GF51" s="39"/>
      <c r="GG51" s="39"/>
      <c r="GH51" s="39"/>
      <c r="GI51" s="39"/>
      <c r="GJ51" s="39"/>
      <c r="GK51" s="39"/>
      <c r="GL51" s="39"/>
      <c r="GM51" s="39"/>
      <c r="GN51" s="39"/>
      <c r="GO51" s="39"/>
      <c r="GP51" s="39"/>
      <c r="GQ51" s="39"/>
      <c r="GR51" s="39"/>
      <c r="GS51" s="39"/>
      <c r="GT51" s="39"/>
      <c r="GU51" s="39"/>
      <c r="GV51" s="39"/>
      <c r="GW51" s="39"/>
      <c r="GX51" s="39"/>
      <c r="GY51" s="39"/>
      <c r="GZ51" s="39"/>
      <c r="HA51" s="39"/>
      <c r="HB51" s="39"/>
      <c r="HC51" s="39"/>
      <c r="HD51" s="39"/>
      <c r="HE51" s="39"/>
      <c r="HF51" s="39"/>
      <c r="HG51" s="39"/>
      <c r="HH51" s="39"/>
      <c r="HI51" s="39"/>
      <c r="HJ51" s="39"/>
      <c r="HK51" s="39"/>
      <c r="HL51" s="39"/>
      <c r="HM51" s="39"/>
      <c r="HN51" s="39"/>
      <c r="HO51" s="39"/>
      <c r="HP51" s="39"/>
      <c r="HQ51" s="39"/>
      <c r="HR51" s="39"/>
      <c r="HS51" s="39"/>
      <c r="HT51" s="39"/>
      <c r="HU51" s="39"/>
      <c r="HV51" s="39"/>
      <c r="HW51" s="39"/>
      <c r="HX51" s="39"/>
      <c r="HY51" s="39"/>
      <c r="HZ51" s="39"/>
      <c r="IA51" s="39"/>
      <c r="IB51" s="39"/>
      <c r="IC51" s="39"/>
    </row>
    <row r="52" spans="1:237">
      <c r="A52" s="626"/>
      <c r="B52" s="627"/>
      <c r="C52" s="627"/>
      <c r="D52" s="684" t="s">
        <v>318</v>
      </c>
      <c r="E52" s="684"/>
      <c r="F52" s="684"/>
      <c r="G52" s="684"/>
      <c r="H52" s="684"/>
      <c r="I52" s="684"/>
      <c r="J52" s="684"/>
      <c r="K52" s="684"/>
      <c r="L52" s="684"/>
      <c r="M52" s="684"/>
      <c r="N52" s="684"/>
      <c r="O52" s="684"/>
      <c r="P52" s="684"/>
      <c r="Q52" s="684"/>
      <c r="R52" s="684"/>
      <c r="S52" s="684"/>
      <c r="T52" s="684"/>
      <c r="U52" s="684"/>
      <c r="V52" s="684"/>
      <c r="W52" s="684"/>
      <c r="X52" s="684"/>
      <c r="Y52" s="684"/>
      <c r="Z52" s="684"/>
      <c r="AA52" s="684"/>
      <c r="AB52" s="684"/>
      <c r="AC52" s="684"/>
      <c r="AD52" s="684"/>
      <c r="AE52" s="684"/>
      <c r="AF52" s="684"/>
      <c r="AG52" s="684"/>
      <c r="AH52" s="684"/>
      <c r="AI52" s="684"/>
      <c r="AJ52" s="684"/>
      <c r="AK52" s="684"/>
      <c r="AL52" s="684"/>
      <c r="AM52" s="684"/>
      <c r="AN52" s="684"/>
      <c r="AO52" s="684"/>
      <c r="AP52" s="684"/>
      <c r="AQ52" s="684"/>
      <c r="AR52" s="684"/>
      <c r="AS52" s="684"/>
      <c r="AT52" s="684"/>
      <c r="AU52" s="674"/>
      <c r="AV52" s="674"/>
      <c r="AW52" s="675"/>
      <c r="AX52" s="39"/>
      <c r="AY52" s="39"/>
      <c r="AZ52" s="39"/>
      <c r="BA52" s="39"/>
      <c r="BB52" s="39"/>
      <c r="BC52" s="39"/>
      <c r="BD52" s="39"/>
      <c r="BE52" s="39"/>
      <c r="BF52" s="39"/>
      <c r="BG52" s="39"/>
      <c r="BH52" s="39"/>
      <c r="BI52" s="39"/>
      <c r="BJ52" s="39"/>
      <c r="BK52" s="39"/>
      <c r="BL52" s="39"/>
      <c r="BM52" s="39"/>
      <c r="BN52" s="39"/>
      <c r="BO52" s="39"/>
      <c r="BP52" s="94" t="s">
        <v>220</v>
      </c>
      <c r="BQ52" s="39"/>
      <c r="BR52" s="39"/>
      <c r="BS52" s="39"/>
      <c r="BT52" s="39"/>
      <c r="BU52" s="39"/>
      <c r="BV52" s="39"/>
      <c r="BW52" s="39"/>
      <c r="BX52" s="39"/>
      <c r="BY52" s="39"/>
      <c r="BZ52" s="39"/>
      <c r="CA52" s="39"/>
      <c r="CB52" s="39"/>
      <c r="CC52" s="39"/>
      <c r="CD52" s="39"/>
      <c r="CE52" s="39"/>
      <c r="CF52" s="39"/>
      <c r="CG52" s="39"/>
      <c r="CH52" s="39"/>
      <c r="CI52" s="39"/>
      <c r="CJ52" s="39"/>
      <c r="CK52" s="39"/>
      <c r="CL52" s="39"/>
      <c r="CM52" s="39"/>
      <c r="CN52" s="39"/>
      <c r="CO52" s="39"/>
      <c r="CP52" s="39"/>
      <c r="CQ52" s="39"/>
      <c r="CR52" s="39"/>
      <c r="CS52" s="39"/>
      <c r="CT52" s="39"/>
      <c r="CU52" s="39"/>
      <c r="CV52" s="39"/>
      <c r="CW52" s="39"/>
      <c r="CX52" s="39"/>
      <c r="CY52" s="39"/>
      <c r="CZ52" s="39"/>
      <c r="DA52" s="39"/>
      <c r="DB52" s="39"/>
      <c r="DC52" s="39"/>
      <c r="DD52" s="39"/>
      <c r="DE52" s="39"/>
      <c r="DF52" s="39"/>
      <c r="DG52" s="39"/>
      <c r="DH52" s="39"/>
      <c r="DI52" s="39"/>
      <c r="DJ52" s="39"/>
      <c r="DK52" s="39"/>
      <c r="DL52" s="39"/>
      <c r="DM52" s="39"/>
      <c r="DN52" s="39"/>
      <c r="DO52" s="39"/>
      <c r="DP52" s="39"/>
      <c r="DQ52" s="39"/>
      <c r="DR52" s="39"/>
      <c r="DS52" s="39"/>
      <c r="DT52" s="39"/>
      <c r="DU52" s="39"/>
      <c r="DV52" s="39"/>
      <c r="DW52" s="39"/>
      <c r="DX52" s="39"/>
      <c r="DY52" s="39"/>
      <c r="DZ52" s="39"/>
      <c r="EA52" s="39"/>
      <c r="EB52" s="39"/>
      <c r="EC52" s="39"/>
      <c r="ED52" s="39"/>
      <c r="EE52" s="39"/>
      <c r="EF52" s="39"/>
      <c r="EG52" s="39"/>
      <c r="EH52" s="39"/>
      <c r="EI52" s="39"/>
      <c r="EJ52" s="39"/>
      <c r="EK52" s="39"/>
      <c r="EL52" s="39"/>
      <c r="EM52" s="39"/>
      <c r="EN52" s="39"/>
      <c r="EO52" s="39"/>
      <c r="EP52" s="39"/>
      <c r="EQ52" s="39"/>
      <c r="ER52" s="39"/>
      <c r="ES52" s="39"/>
      <c r="ET52" s="39"/>
      <c r="EU52" s="39"/>
      <c r="EV52" s="39"/>
      <c r="EW52" s="39"/>
      <c r="EX52" s="39"/>
      <c r="EY52" s="39"/>
      <c r="EZ52" s="39"/>
      <c r="FA52" s="39"/>
      <c r="FB52" s="39"/>
      <c r="FC52" s="39"/>
      <c r="FD52" s="39"/>
      <c r="FE52" s="39"/>
      <c r="FF52" s="39"/>
      <c r="FG52" s="39"/>
      <c r="FH52" s="39"/>
      <c r="FI52" s="39"/>
      <c r="FJ52" s="39"/>
      <c r="FK52" s="39"/>
      <c r="FL52" s="39"/>
      <c r="FM52" s="39"/>
      <c r="FN52" s="39"/>
      <c r="FO52" s="39"/>
      <c r="FP52" s="39"/>
      <c r="FQ52" s="39"/>
      <c r="FR52" s="39"/>
      <c r="FS52" s="39"/>
      <c r="FT52" s="39"/>
      <c r="FU52" s="39"/>
      <c r="FV52" s="39"/>
      <c r="FW52" s="39"/>
      <c r="FX52" s="39"/>
      <c r="FY52" s="39"/>
      <c r="FZ52" s="39"/>
      <c r="GA52" s="39"/>
      <c r="GB52" s="39"/>
      <c r="GC52" s="39"/>
      <c r="GD52" s="39"/>
      <c r="GE52" s="39"/>
      <c r="GF52" s="39"/>
      <c r="GG52" s="39"/>
      <c r="GH52" s="39"/>
      <c r="GI52" s="39"/>
      <c r="GJ52" s="39"/>
      <c r="GK52" s="39"/>
      <c r="GL52" s="39"/>
      <c r="GM52" s="39"/>
      <c r="GN52" s="39"/>
      <c r="GO52" s="39"/>
      <c r="GP52" s="39"/>
      <c r="GQ52" s="39"/>
      <c r="GR52" s="39"/>
      <c r="GS52" s="39"/>
      <c r="GT52" s="39"/>
      <c r="GU52" s="39"/>
      <c r="GV52" s="39"/>
      <c r="GW52" s="39"/>
      <c r="GX52" s="39"/>
      <c r="GY52" s="39"/>
      <c r="GZ52" s="39"/>
      <c r="HA52" s="39"/>
      <c r="HB52" s="39"/>
      <c r="HC52" s="39"/>
      <c r="HD52" s="39"/>
      <c r="HE52" s="39"/>
      <c r="HF52" s="39"/>
      <c r="HG52" s="39"/>
      <c r="HH52" s="39"/>
      <c r="HI52" s="39"/>
      <c r="HJ52" s="39"/>
      <c r="HK52" s="39"/>
      <c r="HL52" s="39"/>
      <c r="HM52" s="39"/>
      <c r="HN52" s="39"/>
      <c r="HO52" s="39"/>
      <c r="HP52" s="39"/>
      <c r="HQ52" s="39"/>
      <c r="HR52" s="39"/>
      <c r="HS52" s="39"/>
      <c r="HT52" s="39"/>
      <c r="HU52" s="39"/>
      <c r="HV52" s="39"/>
      <c r="HW52" s="39"/>
      <c r="HX52" s="39"/>
      <c r="HY52" s="39"/>
      <c r="HZ52" s="39"/>
      <c r="IA52" s="39"/>
      <c r="IB52" s="39"/>
      <c r="IC52" s="39"/>
    </row>
    <row r="53" spans="1:237">
      <c r="A53" s="626"/>
      <c r="B53" s="627"/>
      <c r="C53" s="627"/>
      <c r="D53" s="684"/>
      <c r="E53" s="684"/>
      <c r="F53" s="684"/>
      <c r="G53" s="684"/>
      <c r="H53" s="684"/>
      <c r="I53" s="684"/>
      <c r="J53" s="684"/>
      <c r="K53" s="684"/>
      <c r="L53" s="684"/>
      <c r="M53" s="684"/>
      <c r="N53" s="684"/>
      <c r="O53" s="684"/>
      <c r="P53" s="684"/>
      <c r="Q53" s="684"/>
      <c r="R53" s="684"/>
      <c r="S53" s="684"/>
      <c r="T53" s="684"/>
      <c r="U53" s="684"/>
      <c r="V53" s="684"/>
      <c r="W53" s="684"/>
      <c r="X53" s="684"/>
      <c r="Y53" s="684"/>
      <c r="Z53" s="684"/>
      <c r="AA53" s="684"/>
      <c r="AB53" s="684"/>
      <c r="AC53" s="684"/>
      <c r="AD53" s="684"/>
      <c r="AE53" s="684"/>
      <c r="AF53" s="684"/>
      <c r="AG53" s="684"/>
      <c r="AH53" s="684"/>
      <c r="AI53" s="684"/>
      <c r="AJ53" s="684"/>
      <c r="AK53" s="684"/>
      <c r="AL53" s="684"/>
      <c r="AM53" s="684"/>
      <c r="AN53" s="684"/>
      <c r="AO53" s="684"/>
      <c r="AP53" s="684"/>
      <c r="AQ53" s="684"/>
      <c r="AR53" s="684"/>
      <c r="AS53" s="684"/>
      <c r="AT53" s="684"/>
      <c r="AU53" s="674"/>
      <c r="AV53" s="674"/>
      <c r="AW53" s="675"/>
      <c r="AX53" s="39"/>
      <c r="AY53" s="39"/>
      <c r="AZ53" s="39"/>
      <c r="BA53" s="39"/>
      <c r="BB53" s="39"/>
      <c r="BC53" s="39"/>
      <c r="BD53" s="39"/>
      <c r="BE53" s="39"/>
      <c r="BF53" s="39"/>
      <c r="BG53" s="39"/>
      <c r="BH53" s="39"/>
      <c r="BI53" s="39"/>
      <c r="BJ53" s="39"/>
      <c r="BK53" s="39"/>
      <c r="BL53" s="39"/>
      <c r="BM53" s="39"/>
      <c r="BN53" s="39"/>
      <c r="BO53" s="39"/>
      <c r="BP53" s="94" t="s">
        <v>223</v>
      </c>
      <c r="BQ53" s="39"/>
      <c r="BR53" s="39"/>
      <c r="BS53" s="39"/>
      <c r="BT53" s="39"/>
      <c r="BU53" s="39"/>
      <c r="BV53" s="39"/>
      <c r="BW53" s="39"/>
      <c r="BX53" s="39"/>
      <c r="BY53" s="39"/>
      <c r="BZ53" s="39"/>
      <c r="CA53" s="39"/>
      <c r="CB53" s="39"/>
      <c r="CC53" s="39"/>
      <c r="CD53" s="39"/>
      <c r="CE53" s="39"/>
      <c r="CF53" s="39"/>
      <c r="CG53" s="39"/>
      <c r="CH53" s="39"/>
      <c r="CI53" s="39"/>
      <c r="CJ53" s="39"/>
      <c r="CK53" s="39"/>
      <c r="CL53" s="39"/>
      <c r="CM53" s="39"/>
      <c r="CN53" s="39"/>
      <c r="CO53" s="39"/>
      <c r="CP53" s="39"/>
      <c r="CQ53" s="39"/>
      <c r="CR53" s="39"/>
      <c r="CS53" s="39"/>
      <c r="CT53" s="39"/>
      <c r="CU53" s="39"/>
      <c r="CV53" s="39"/>
      <c r="CW53" s="39"/>
      <c r="CX53" s="39"/>
      <c r="CY53" s="39"/>
      <c r="CZ53" s="39"/>
      <c r="DA53" s="39"/>
      <c r="DB53" s="39"/>
      <c r="DC53" s="39"/>
      <c r="DD53" s="39"/>
      <c r="DE53" s="39"/>
      <c r="DF53" s="39"/>
      <c r="DG53" s="39"/>
      <c r="DH53" s="39"/>
      <c r="DI53" s="39"/>
      <c r="DJ53" s="39"/>
      <c r="DK53" s="39"/>
      <c r="DL53" s="39"/>
      <c r="DM53" s="39"/>
      <c r="DN53" s="39"/>
      <c r="DO53" s="39"/>
      <c r="DP53" s="39"/>
      <c r="DQ53" s="39"/>
      <c r="DR53" s="39"/>
      <c r="DS53" s="39"/>
      <c r="DT53" s="39"/>
      <c r="DU53" s="39"/>
      <c r="DV53" s="39"/>
      <c r="DW53" s="39"/>
      <c r="DX53" s="39"/>
      <c r="DY53" s="39"/>
      <c r="DZ53" s="39"/>
      <c r="EA53" s="39"/>
      <c r="EB53" s="39"/>
      <c r="EC53" s="39"/>
      <c r="ED53" s="39"/>
      <c r="EE53" s="39"/>
      <c r="EF53" s="39"/>
      <c r="EG53" s="39"/>
      <c r="EH53" s="39"/>
      <c r="EI53" s="39"/>
      <c r="EJ53" s="39"/>
      <c r="EK53" s="39"/>
      <c r="EL53" s="39"/>
      <c r="EM53" s="39"/>
      <c r="EN53" s="39"/>
      <c r="EO53" s="39"/>
      <c r="EP53" s="39"/>
      <c r="EQ53" s="39"/>
      <c r="ER53" s="39"/>
      <c r="ES53" s="39"/>
      <c r="ET53" s="39"/>
      <c r="EU53" s="39"/>
      <c r="EV53" s="39"/>
      <c r="EW53" s="39"/>
      <c r="EX53" s="39"/>
      <c r="EY53" s="39"/>
      <c r="EZ53" s="39"/>
      <c r="FA53" s="39"/>
      <c r="FB53" s="39"/>
      <c r="FC53" s="39"/>
      <c r="FD53" s="39"/>
      <c r="FE53" s="39"/>
      <c r="FF53" s="39"/>
      <c r="FG53" s="39"/>
      <c r="FH53" s="39"/>
      <c r="FI53" s="39"/>
      <c r="FJ53" s="39"/>
      <c r="FK53" s="39"/>
      <c r="FL53" s="39"/>
      <c r="FM53" s="39"/>
      <c r="FN53" s="39"/>
      <c r="FO53" s="39"/>
      <c r="FP53" s="39"/>
      <c r="FQ53" s="39"/>
      <c r="FR53" s="39"/>
      <c r="FS53" s="39"/>
      <c r="FT53" s="39"/>
      <c r="FU53" s="39"/>
      <c r="FV53" s="39"/>
      <c r="FW53" s="39"/>
      <c r="FX53" s="39"/>
      <c r="FY53" s="39"/>
      <c r="FZ53" s="39"/>
      <c r="GA53" s="39"/>
      <c r="GB53" s="39"/>
      <c r="GC53" s="39"/>
      <c r="GD53" s="39"/>
      <c r="GE53" s="39"/>
      <c r="GF53" s="39"/>
      <c r="GG53" s="39"/>
      <c r="GH53" s="39"/>
      <c r="GI53" s="39"/>
      <c r="GJ53" s="39"/>
      <c r="GK53" s="39"/>
      <c r="GL53" s="39"/>
      <c r="GM53" s="39"/>
      <c r="GN53" s="39"/>
      <c r="GO53" s="39"/>
      <c r="GP53" s="39"/>
      <c r="GQ53" s="39"/>
      <c r="GR53" s="39"/>
      <c r="GS53" s="39"/>
      <c r="GT53" s="39"/>
      <c r="GU53" s="39"/>
      <c r="GV53" s="39"/>
      <c r="GW53" s="39"/>
      <c r="GX53" s="39"/>
      <c r="GY53" s="39"/>
      <c r="GZ53" s="39"/>
      <c r="HA53" s="39"/>
      <c r="HB53" s="39"/>
      <c r="HC53" s="39"/>
      <c r="HD53" s="39"/>
      <c r="HE53" s="39"/>
      <c r="HF53" s="39"/>
      <c r="HG53" s="39"/>
      <c r="HH53" s="39"/>
      <c r="HI53" s="39"/>
      <c r="HJ53" s="39"/>
      <c r="HK53" s="39"/>
      <c r="HL53" s="39"/>
      <c r="HM53" s="39"/>
      <c r="HN53" s="39"/>
      <c r="HO53" s="39"/>
      <c r="HP53" s="39"/>
      <c r="HQ53" s="39"/>
      <c r="HR53" s="39"/>
      <c r="HS53" s="39"/>
      <c r="HT53" s="39"/>
      <c r="HU53" s="39"/>
      <c r="HV53" s="39"/>
      <c r="HW53" s="39"/>
      <c r="HX53" s="39"/>
      <c r="HY53" s="39"/>
      <c r="HZ53" s="39"/>
      <c r="IA53" s="39"/>
      <c r="IB53" s="39"/>
      <c r="IC53" s="39"/>
    </row>
    <row r="54" spans="1:237">
      <c r="A54" s="626"/>
      <c r="B54" s="627"/>
      <c r="C54" s="627"/>
      <c r="D54" s="684" t="s">
        <v>319</v>
      </c>
      <c r="E54" s="684"/>
      <c r="F54" s="684"/>
      <c r="G54" s="684"/>
      <c r="H54" s="684"/>
      <c r="I54" s="684"/>
      <c r="J54" s="684"/>
      <c r="K54" s="684"/>
      <c r="L54" s="684"/>
      <c r="M54" s="684"/>
      <c r="N54" s="684"/>
      <c r="O54" s="684"/>
      <c r="P54" s="684"/>
      <c r="Q54" s="684"/>
      <c r="R54" s="684"/>
      <c r="S54" s="684"/>
      <c r="T54" s="684"/>
      <c r="U54" s="684"/>
      <c r="V54" s="684"/>
      <c r="W54" s="684"/>
      <c r="X54" s="684"/>
      <c r="Y54" s="684"/>
      <c r="Z54" s="684"/>
      <c r="AA54" s="684"/>
      <c r="AB54" s="684"/>
      <c r="AC54" s="684"/>
      <c r="AD54" s="684"/>
      <c r="AE54" s="684"/>
      <c r="AF54" s="684"/>
      <c r="AG54" s="684"/>
      <c r="AH54" s="684"/>
      <c r="AI54" s="684"/>
      <c r="AJ54" s="684"/>
      <c r="AK54" s="684"/>
      <c r="AL54" s="684"/>
      <c r="AM54" s="684"/>
      <c r="AN54" s="684"/>
      <c r="AO54" s="684"/>
      <c r="AP54" s="684"/>
      <c r="AQ54" s="684"/>
      <c r="AR54" s="684"/>
      <c r="AS54" s="684"/>
      <c r="AT54" s="684"/>
      <c r="AU54" s="674"/>
      <c r="AV54" s="674"/>
      <c r="AW54" s="675"/>
      <c r="AX54" s="39"/>
      <c r="AY54" s="39"/>
      <c r="AZ54" s="39"/>
      <c r="BA54" s="39"/>
      <c r="BB54" s="39"/>
      <c r="BC54" s="39"/>
      <c r="BD54" s="39"/>
      <c r="BE54" s="39"/>
      <c r="BF54" s="39"/>
      <c r="BG54" s="39"/>
      <c r="BH54" s="39"/>
      <c r="BI54" s="39"/>
      <c r="BJ54" s="39"/>
      <c r="BK54" s="39"/>
      <c r="BL54" s="39"/>
      <c r="BM54" s="39"/>
      <c r="BN54" s="39"/>
      <c r="BO54" s="39"/>
      <c r="BP54" s="94" t="s">
        <v>226</v>
      </c>
      <c r="BQ54" s="39"/>
      <c r="BR54" s="39"/>
      <c r="BS54" s="39"/>
      <c r="BT54" s="39"/>
      <c r="BU54" s="39"/>
      <c r="BV54" s="39"/>
      <c r="BW54" s="39"/>
      <c r="BX54" s="39"/>
      <c r="BY54" s="39"/>
      <c r="BZ54" s="39"/>
      <c r="CA54" s="39"/>
      <c r="CB54" s="39"/>
      <c r="CC54" s="39"/>
      <c r="CD54" s="39"/>
      <c r="CE54" s="39"/>
      <c r="CF54" s="39"/>
      <c r="CG54" s="39"/>
      <c r="CH54" s="39"/>
      <c r="CI54" s="39"/>
      <c r="CJ54" s="39"/>
      <c r="CK54" s="39"/>
      <c r="CL54" s="39"/>
      <c r="CM54" s="39"/>
      <c r="CN54" s="39"/>
      <c r="CO54" s="39"/>
      <c r="CP54" s="39"/>
      <c r="CQ54" s="39"/>
      <c r="CR54" s="39"/>
      <c r="CS54" s="39"/>
      <c r="CT54" s="39"/>
      <c r="CU54" s="39"/>
      <c r="CV54" s="39"/>
      <c r="CW54" s="39"/>
      <c r="CX54" s="39"/>
      <c r="CY54" s="39"/>
      <c r="CZ54" s="39"/>
      <c r="DA54" s="39"/>
      <c r="DB54" s="39"/>
      <c r="DC54" s="39"/>
      <c r="DD54" s="39"/>
      <c r="DE54" s="39"/>
      <c r="DF54" s="39"/>
      <c r="DG54" s="39"/>
      <c r="DH54" s="39"/>
      <c r="DI54" s="39"/>
      <c r="DJ54" s="39"/>
      <c r="DK54" s="39"/>
      <c r="DL54" s="39"/>
      <c r="DM54" s="39"/>
      <c r="DN54" s="39"/>
      <c r="DO54" s="39"/>
      <c r="DP54" s="39"/>
      <c r="DQ54" s="39"/>
      <c r="DR54" s="39"/>
      <c r="DS54" s="39"/>
      <c r="DT54" s="39"/>
      <c r="DU54" s="39"/>
      <c r="DV54" s="39"/>
      <c r="DW54" s="39"/>
      <c r="DX54" s="39"/>
      <c r="DY54" s="39"/>
      <c r="DZ54" s="39"/>
      <c r="EA54" s="39"/>
      <c r="EB54" s="39"/>
      <c r="EC54" s="39"/>
      <c r="ED54" s="39"/>
      <c r="EE54" s="39"/>
      <c r="EF54" s="39"/>
      <c r="EG54" s="39"/>
      <c r="EH54" s="39"/>
      <c r="EI54" s="39"/>
      <c r="EJ54" s="39"/>
      <c r="EK54" s="39"/>
      <c r="EL54" s="39"/>
      <c r="EM54" s="39"/>
      <c r="EN54" s="39"/>
      <c r="EO54" s="39"/>
      <c r="EP54" s="39"/>
      <c r="EQ54" s="39"/>
      <c r="ER54" s="39"/>
      <c r="ES54" s="39"/>
      <c r="ET54" s="39"/>
      <c r="EU54" s="39"/>
      <c r="EV54" s="39"/>
      <c r="EW54" s="39"/>
      <c r="EX54" s="39"/>
      <c r="EY54" s="39"/>
      <c r="EZ54" s="39"/>
      <c r="FA54" s="39"/>
      <c r="FB54" s="39"/>
      <c r="FC54" s="39"/>
      <c r="FD54" s="39"/>
      <c r="FE54" s="39"/>
      <c r="FF54" s="39"/>
      <c r="FG54" s="39"/>
      <c r="FH54" s="39"/>
      <c r="FI54" s="39"/>
      <c r="FJ54" s="39"/>
      <c r="FK54" s="39"/>
      <c r="FL54" s="39"/>
      <c r="FM54" s="39"/>
      <c r="FN54" s="39"/>
      <c r="FO54" s="39"/>
      <c r="FP54" s="39"/>
      <c r="FQ54" s="39"/>
      <c r="FR54" s="39"/>
      <c r="FS54" s="39"/>
      <c r="FT54" s="39"/>
      <c r="FU54" s="39"/>
      <c r="FV54" s="39"/>
      <c r="FW54" s="39"/>
      <c r="FX54" s="39"/>
      <c r="FY54" s="39"/>
      <c r="FZ54" s="39"/>
      <c r="GA54" s="39"/>
      <c r="GB54" s="39"/>
      <c r="GC54" s="39"/>
      <c r="GD54" s="39"/>
      <c r="GE54" s="39"/>
      <c r="GF54" s="39"/>
      <c r="GG54" s="39"/>
      <c r="GH54" s="39"/>
      <c r="GI54" s="39"/>
      <c r="GJ54" s="39"/>
      <c r="GK54" s="39"/>
      <c r="GL54" s="39"/>
      <c r="GM54" s="39"/>
      <c r="GN54" s="39"/>
      <c r="GO54" s="39"/>
      <c r="GP54" s="39"/>
      <c r="GQ54" s="39"/>
      <c r="GR54" s="39"/>
      <c r="GS54" s="39"/>
      <c r="GT54" s="39"/>
      <c r="GU54" s="39"/>
      <c r="GV54" s="39"/>
      <c r="GW54" s="39"/>
      <c r="GX54" s="39"/>
      <c r="GY54" s="39"/>
      <c r="GZ54" s="39"/>
      <c r="HA54" s="39"/>
      <c r="HB54" s="39"/>
      <c r="HC54" s="39"/>
      <c r="HD54" s="39"/>
      <c r="HE54" s="39"/>
      <c r="HF54" s="39"/>
      <c r="HG54" s="39"/>
      <c r="HH54" s="39"/>
      <c r="HI54" s="39"/>
      <c r="HJ54" s="39"/>
      <c r="HK54" s="39"/>
      <c r="HL54" s="39"/>
      <c r="HM54" s="39"/>
      <c r="HN54" s="39"/>
      <c r="HO54" s="39"/>
      <c r="HP54" s="39"/>
      <c r="HQ54" s="39"/>
      <c r="HR54" s="39"/>
      <c r="HS54" s="39"/>
      <c r="HT54" s="39"/>
      <c r="HU54" s="39"/>
      <c r="HV54" s="39"/>
      <c r="HW54" s="39"/>
      <c r="HX54" s="39"/>
      <c r="HY54" s="39"/>
      <c r="HZ54" s="39"/>
      <c r="IA54" s="39"/>
      <c r="IB54" s="39"/>
      <c r="IC54" s="39"/>
    </row>
    <row r="55" spans="1:237">
      <c r="A55" s="626"/>
      <c r="B55" s="627"/>
      <c r="C55" s="627"/>
      <c r="D55" s="684"/>
      <c r="E55" s="684"/>
      <c r="F55" s="684"/>
      <c r="G55" s="684"/>
      <c r="H55" s="684"/>
      <c r="I55" s="684"/>
      <c r="J55" s="684"/>
      <c r="K55" s="684"/>
      <c r="L55" s="684"/>
      <c r="M55" s="684"/>
      <c r="N55" s="684"/>
      <c r="O55" s="684"/>
      <c r="P55" s="684"/>
      <c r="Q55" s="684"/>
      <c r="R55" s="684"/>
      <c r="S55" s="684"/>
      <c r="T55" s="684"/>
      <c r="U55" s="684"/>
      <c r="V55" s="684"/>
      <c r="W55" s="684"/>
      <c r="X55" s="684"/>
      <c r="Y55" s="684"/>
      <c r="Z55" s="684"/>
      <c r="AA55" s="684"/>
      <c r="AB55" s="684"/>
      <c r="AC55" s="684"/>
      <c r="AD55" s="684"/>
      <c r="AE55" s="684"/>
      <c r="AF55" s="684"/>
      <c r="AG55" s="684"/>
      <c r="AH55" s="684"/>
      <c r="AI55" s="684"/>
      <c r="AJ55" s="684"/>
      <c r="AK55" s="684"/>
      <c r="AL55" s="684"/>
      <c r="AM55" s="684"/>
      <c r="AN55" s="684"/>
      <c r="AO55" s="684"/>
      <c r="AP55" s="684"/>
      <c r="AQ55" s="684"/>
      <c r="AR55" s="684"/>
      <c r="AS55" s="684"/>
      <c r="AT55" s="684"/>
      <c r="AU55" s="674"/>
      <c r="AV55" s="674"/>
      <c r="AW55" s="675"/>
      <c r="AX55" s="39"/>
      <c r="AY55" s="39"/>
      <c r="AZ55" s="39"/>
      <c r="BA55" s="39"/>
      <c r="BB55" s="39"/>
      <c r="BC55" s="39"/>
      <c r="BD55" s="39"/>
      <c r="BE55" s="39"/>
      <c r="BF55" s="39"/>
      <c r="BG55" s="39"/>
      <c r="BH55" s="39"/>
      <c r="BI55" s="39"/>
      <c r="BJ55" s="39"/>
      <c r="BK55" s="39"/>
      <c r="BL55" s="39"/>
      <c r="BM55" s="39"/>
      <c r="BN55" s="39"/>
      <c r="BO55" s="39"/>
      <c r="BP55" s="94" t="s">
        <v>232</v>
      </c>
      <c r="BQ55" s="39"/>
      <c r="BR55" s="39"/>
      <c r="BS55" s="39"/>
      <c r="BT55" s="39"/>
      <c r="BU55" s="39"/>
      <c r="BV55" s="39"/>
      <c r="BW55" s="39"/>
      <c r="BX55" s="39"/>
      <c r="BY55" s="39"/>
      <c r="BZ55" s="39"/>
      <c r="CA55" s="39"/>
      <c r="CB55" s="39"/>
      <c r="CC55" s="39"/>
      <c r="CD55" s="39"/>
      <c r="CE55" s="39"/>
      <c r="CF55" s="39"/>
      <c r="CG55" s="39"/>
      <c r="CH55" s="39"/>
      <c r="CI55" s="39"/>
      <c r="CJ55" s="39"/>
      <c r="CK55" s="39"/>
      <c r="CL55" s="39"/>
      <c r="CM55" s="39"/>
      <c r="CN55" s="39"/>
      <c r="CO55" s="39"/>
      <c r="CP55" s="39"/>
      <c r="CQ55" s="39"/>
      <c r="CR55" s="39"/>
      <c r="CS55" s="39"/>
      <c r="CT55" s="39"/>
      <c r="CU55" s="39"/>
      <c r="CV55" s="39"/>
      <c r="CW55" s="39"/>
      <c r="CX55" s="39"/>
      <c r="CY55" s="39"/>
      <c r="CZ55" s="39"/>
      <c r="DA55" s="39"/>
      <c r="DB55" s="39"/>
      <c r="DC55" s="39"/>
      <c r="DD55" s="39"/>
      <c r="DE55" s="39"/>
      <c r="DF55" s="39"/>
      <c r="DG55" s="39"/>
      <c r="DH55" s="39"/>
      <c r="DI55" s="39"/>
      <c r="DJ55" s="39"/>
      <c r="DK55" s="39"/>
      <c r="DL55" s="39"/>
      <c r="DM55" s="39"/>
      <c r="DN55" s="39"/>
      <c r="DO55" s="39"/>
      <c r="DP55" s="39"/>
      <c r="DQ55" s="39"/>
      <c r="DR55" s="39"/>
      <c r="DS55" s="39"/>
      <c r="DT55" s="39"/>
      <c r="DU55" s="39"/>
      <c r="DV55" s="39"/>
      <c r="DW55" s="39"/>
      <c r="DX55" s="39"/>
      <c r="DY55" s="39"/>
      <c r="DZ55" s="39"/>
      <c r="EA55" s="39"/>
      <c r="EB55" s="39"/>
      <c r="EC55" s="39"/>
      <c r="ED55" s="39"/>
      <c r="EE55" s="39"/>
      <c r="EF55" s="39"/>
      <c r="EG55" s="39"/>
      <c r="EH55" s="39"/>
      <c r="EI55" s="39"/>
      <c r="EJ55" s="39"/>
      <c r="EK55" s="39"/>
      <c r="EL55" s="39"/>
      <c r="EM55" s="39"/>
      <c r="EN55" s="39"/>
      <c r="EO55" s="39"/>
      <c r="EP55" s="39"/>
      <c r="EQ55" s="39"/>
      <c r="ER55" s="39"/>
      <c r="ES55" s="39"/>
      <c r="ET55" s="39"/>
      <c r="EU55" s="39"/>
      <c r="EV55" s="39"/>
      <c r="EW55" s="39"/>
      <c r="EX55" s="39"/>
      <c r="EY55" s="39"/>
      <c r="EZ55" s="39"/>
      <c r="FA55" s="39"/>
      <c r="FB55" s="39"/>
      <c r="FC55" s="39"/>
      <c r="FD55" s="39"/>
      <c r="FE55" s="39"/>
      <c r="FF55" s="39"/>
      <c r="FG55" s="39"/>
      <c r="FH55" s="39"/>
      <c r="FI55" s="39"/>
      <c r="FJ55" s="39"/>
      <c r="FK55" s="39"/>
      <c r="FL55" s="39"/>
      <c r="FM55" s="39"/>
      <c r="FN55" s="39"/>
      <c r="FO55" s="39"/>
      <c r="FP55" s="39"/>
      <c r="FQ55" s="39"/>
      <c r="FR55" s="39"/>
      <c r="FS55" s="39"/>
      <c r="FT55" s="39"/>
      <c r="FU55" s="39"/>
      <c r="FV55" s="39"/>
      <c r="FW55" s="39"/>
      <c r="FX55" s="39"/>
      <c r="FY55" s="39"/>
      <c r="FZ55" s="39"/>
      <c r="GA55" s="39"/>
      <c r="GB55" s="39"/>
      <c r="GC55" s="39"/>
      <c r="GD55" s="39"/>
      <c r="GE55" s="39"/>
      <c r="GF55" s="39"/>
      <c r="GG55" s="39"/>
      <c r="GH55" s="39"/>
      <c r="GI55" s="39"/>
      <c r="GJ55" s="39"/>
      <c r="GK55" s="39"/>
      <c r="GL55" s="39"/>
      <c r="GM55" s="39"/>
      <c r="GN55" s="39"/>
      <c r="GO55" s="39"/>
      <c r="GP55" s="39"/>
      <c r="GQ55" s="39"/>
      <c r="GR55" s="39"/>
      <c r="GS55" s="39"/>
      <c r="GT55" s="39"/>
      <c r="GU55" s="39"/>
      <c r="GV55" s="39"/>
      <c r="GW55" s="39"/>
      <c r="GX55" s="39"/>
      <c r="GY55" s="39"/>
      <c r="GZ55" s="39"/>
      <c r="HA55" s="39"/>
      <c r="HB55" s="39"/>
      <c r="HC55" s="39"/>
      <c r="HD55" s="39"/>
      <c r="HE55" s="39"/>
      <c r="HF55" s="39"/>
      <c r="HG55" s="39"/>
      <c r="HH55" s="39"/>
      <c r="HI55" s="39"/>
      <c r="HJ55" s="39"/>
      <c r="HK55" s="39"/>
      <c r="HL55" s="39"/>
      <c r="HM55" s="39"/>
      <c r="HN55" s="39"/>
      <c r="HO55" s="39"/>
      <c r="HP55" s="39"/>
      <c r="HQ55" s="39"/>
      <c r="HR55" s="39"/>
      <c r="HS55" s="39"/>
      <c r="HT55" s="39"/>
      <c r="HU55" s="39"/>
      <c r="HV55" s="39"/>
      <c r="HW55" s="39"/>
      <c r="HX55" s="39"/>
      <c r="HY55" s="39"/>
      <c r="HZ55" s="39"/>
      <c r="IA55" s="39"/>
      <c r="IB55" s="39"/>
      <c r="IC55" s="39"/>
    </row>
    <row r="56" spans="1:237">
      <c r="A56" s="626"/>
      <c r="B56" s="627"/>
      <c r="C56" s="627"/>
      <c r="D56" s="669" t="s">
        <v>320</v>
      </c>
      <c r="E56" s="669"/>
      <c r="F56" s="669"/>
      <c r="G56" s="669"/>
      <c r="H56" s="669"/>
      <c r="I56" s="669"/>
      <c r="J56" s="669"/>
      <c r="K56" s="669"/>
      <c r="L56" s="669"/>
      <c r="M56" s="669"/>
      <c r="N56" s="669"/>
      <c r="O56" s="669"/>
      <c r="P56" s="669"/>
      <c r="Q56" s="669"/>
      <c r="R56" s="669"/>
      <c r="S56" s="669"/>
      <c r="T56" s="669"/>
      <c r="U56" s="704" t="str">
        <f>szt_tdfk&amp;""</f>
        <v/>
      </c>
      <c r="V56" s="704"/>
      <c r="W56" s="704"/>
      <c r="X56" s="704"/>
      <c r="Y56" s="704"/>
      <c r="Z56" s="704"/>
      <c r="AA56" s="704"/>
      <c r="AB56" s="704"/>
      <c r="AC56" s="678" t="s">
        <v>321</v>
      </c>
      <c r="AD56" s="678"/>
      <c r="AE56" s="678"/>
      <c r="AF56" s="678"/>
      <c r="AG56" s="680"/>
      <c r="AH56" s="669" t="s">
        <v>1021</v>
      </c>
      <c r="AI56" s="669"/>
      <c r="AJ56" s="669"/>
      <c r="AK56" s="669"/>
      <c r="AL56" s="669"/>
      <c r="AM56" s="669"/>
      <c r="AN56" s="669"/>
      <c r="AO56" s="669"/>
      <c r="AP56" s="669"/>
      <c r="AQ56" s="669"/>
      <c r="AR56" s="669"/>
      <c r="AS56" s="669"/>
      <c r="AT56" s="669"/>
      <c r="AU56" s="674"/>
      <c r="AV56" s="674"/>
      <c r="AW56" s="675"/>
      <c r="AX56" s="39"/>
      <c r="AY56" s="39"/>
      <c r="AZ56" s="39"/>
      <c r="BA56" s="39"/>
      <c r="BB56" s="39"/>
      <c r="BC56" s="39"/>
      <c r="BD56" s="39"/>
      <c r="BE56" s="39"/>
      <c r="BF56" s="39"/>
      <c r="BG56" s="39"/>
      <c r="BH56" s="39"/>
      <c r="BI56" s="39"/>
      <c r="BJ56" s="39"/>
      <c r="BK56" s="39"/>
      <c r="BL56" s="39"/>
      <c r="BM56" s="39"/>
      <c r="BN56" s="39"/>
      <c r="BO56" s="39"/>
      <c r="BP56" s="94" t="s">
        <v>235</v>
      </c>
      <c r="BQ56" s="39"/>
      <c r="BR56" s="39"/>
      <c r="BS56" s="39"/>
      <c r="BT56" s="39"/>
      <c r="BU56" s="39"/>
      <c r="BV56" s="39"/>
      <c r="BW56" s="39"/>
      <c r="BX56" s="39"/>
      <c r="BY56" s="39"/>
      <c r="BZ56" s="39"/>
      <c r="CA56" s="39"/>
      <c r="CB56" s="39"/>
      <c r="CC56" s="39"/>
      <c r="CD56" s="39"/>
      <c r="CE56" s="39"/>
      <c r="CF56" s="39"/>
      <c r="CG56" s="39"/>
      <c r="CH56" s="39"/>
      <c r="CI56" s="39"/>
      <c r="CJ56" s="39"/>
      <c r="CK56" s="39"/>
      <c r="CL56" s="39"/>
      <c r="CM56" s="39"/>
      <c r="CN56" s="39"/>
      <c r="CO56" s="39"/>
      <c r="CP56" s="39"/>
      <c r="CQ56" s="39"/>
      <c r="CR56" s="39"/>
      <c r="CS56" s="39"/>
      <c r="CT56" s="39"/>
      <c r="CU56" s="39"/>
      <c r="CV56" s="39"/>
      <c r="CW56" s="39"/>
      <c r="CX56" s="39"/>
      <c r="CY56" s="39"/>
      <c r="CZ56" s="39"/>
      <c r="DA56" s="39"/>
      <c r="DB56" s="39"/>
      <c r="DC56" s="39"/>
      <c r="DD56" s="39"/>
      <c r="DE56" s="39"/>
      <c r="DF56" s="39"/>
      <c r="DG56" s="39"/>
      <c r="DH56" s="39"/>
      <c r="DI56" s="39"/>
      <c r="DJ56" s="39"/>
      <c r="DK56" s="39"/>
      <c r="DL56" s="39"/>
      <c r="DM56" s="39"/>
      <c r="DN56" s="39"/>
      <c r="DO56" s="39"/>
      <c r="DP56" s="39"/>
      <c r="DQ56" s="39"/>
      <c r="DR56" s="39"/>
      <c r="DS56" s="39"/>
      <c r="DT56" s="39"/>
      <c r="DU56" s="39"/>
      <c r="DV56" s="39"/>
      <c r="DW56" s="39"/>
      <c r="DX56" s="39"/>
      <c r="DY56" s="39"/>
      <c r="DZ56" s="39"/>
      <c r="EA56" s="39"/>
      <c r="EB56" s="39"/>
      <c r="EC56" s="39"/>
      <c r="ED56" s="39"/>
      <c r="EE56" s="39"/>
      <c r="EF56" s="39"/>
      <c r="EG56" s="39"/>
      <c r="EH56" s="39"/>
      <c r="EI56" s="39"/>
      <c r="EJ56" s="39"/>
      <c r="EK56" s="39"/>
      <c r="EL56" s="39"/>
      <c r="EM56" s="39"/>
      <c r="EN56" s="39"/>
      <c r="EO56" s="39"/>
      <c r="EP56" s="39"/>
      <c r="EQ56" s="39"/>
      <c r="ER56" s="39"/>
      <c r="ES56" s="39"/>
      <c r="ET56" s="39"/>
      <c r="EU56" s="39"/>
      <c r="EV56" s="39"/>
      <c r="EW56" s="39"/>
      <c r="EX56" s="39"/>
      <c r="EY56" s="39"/>
      <c r="EZ56" s="39"/>
      <c r="FA56" s="39"/>
      <c r="FB56" s="39"/>
      <c r="FC56" s="39"/>
      <c r="FD56" s="39"/>
      <c r="FE56" s="39"/>
      <c r="FF56" s="39"/>
      <c r="FG56" s="39"/>
      <c r="FH56" s="39"/>
      <c r="FI56" s="39"/>
      <c r="FJ56" s="39"/>
      <c r="FK56" s="39"/>
      <c r="FL56" s="39"/>
      <c r="FM56" s="39"/>
      <c r="FN56" s="39"/>
      <c r="FO56" s="39"/>
      <c r="FP56" s="39"/>
      <c r="FQ56" s="39"/>
      <c r="FR56" s="39"/>
      <c r="FS56" s="39"/>
      <c r="FT56" s="39"/>
      <c r="FU56" s="39"/>
      <c r="FV56" s="39"/>
      <c r="FW56" s="39"/>
      <c r="FX56" s="39"/>
      <c r="FY56" s="39"/>
      <c r="FZ56" s="39"/>
      <c r="GA56" s="39"/>
      <c r="GB56" s="39"/>
      <c r="GC56" s="39"/>
      <c r="GD56" s="39"/>
      <c r="GE56" s="39"/>
      <c r="GF56" s="39"/>
      <c r="GG56" s="39"/>
      <c r="GH56" s="39"/>
      <c r="GI56" s="39"/>
      <c r="GJ56" s="39"/>
      <c r="GK56" s="39"/>
      <c r="GL56" s="39"/>
      <c r="GM56" s="39"/>
      <c r="GN56" s="39"/>
      <c r="GO56" s="39"/>
      <c r="GP56" s="39"/>
      <c r="GQ56" s="39"/>
      <c r="GR56" s="39"/>
      <c r="GS56" s="39"/>
      <c r="GT56" s="39"/>
      <c r="GU56" s="39"/>
      <c r="GV56" s="39"/>
      <c r="GW56" s="39"/>
      <c r="GX56" s="39"/>
      <c r="GY56" s="39"/>
      <c r="GZ56" s="39"/>
      <c r="HA56" s="39"/>
      <c r="HB56" s="39"/>
      <c r="HC56" s="39"/>
      <c r="HD56" s="39"/>
      <c r="HE56" s="39"/>
      <c r="HF56" s="39"/>
      <c r="HG56" s="39"/>
      <c r="HH56" s="39"/>
      <c r="HI56" s="39"/>
      <c r="HJ56" s="39"/>
      <c r="HK56" s="39"/>
      <c r="HL56" s="39"/>
      <c r="HM56" s="39"/>
      <c r="HN56" s="39"/>
      <c r="HO56" s="39"/>
      <c r="HP56" s="39"/>
      <c r="HQ56" s="39"/>
      <c r="HR56" s="39"/>
      <c r="HS56" s="39"/>
      <c r="HT56" s="39"/>
      <c r="HU56" s="39"/>
      <c r="HV56" s="39"/>
      <c r="HW56" s="39"/>
      <c r="HX56" s="39"/>
      <c r="HY56" s="39"/>
      <c r="HZ56" s="39"/>
      <c r="IA56" s="39"/>
      <c r="IB56" s="39"/>
      <c r="IC56" s="39"/>
    </row>
    <row r="57" spans="1:237">
      <c r="A57" s="626"/>
      <c r="B57" s="627"/>
      <c r="C57" s="627"/>
      <c r="D57" s="669"/>
      <c r="E57" s="669"/>
      <c r="F57" s="669"/>
      <c r="G57" s="669"/>
      <c r="H57" s="669"/>
      <c r="I57" s="669"/>
      <c r="J57" s="669"/>
      <c r="K57" s="669"/>
      <c r="L57" s="669"/>
      <c r="M57" s="669"/>
      <c r="N57" s="669"/>
      <c r="O57" s="669"/>
      <c r="P57" s="669"/>
      <c r="Q57" s="669"/>
      <c r="R57" s="669"/>
      <c r="S57" s="669"/>
      <c r="T57" s="669"/>
      <c r="U57" s="704"/>
      <c r="V57" s="704"/>
      <c r="W57" s="704"/>
      <c r="X57" s="704"/>
      <c r="Y57" s="704"/>
      <c r="Z57" s="704"/>
      <c r="AA57" s="704"/>
      <c r="AB57" s="704"/>
      <c r="AC57" s="678"/>
      <c r="AD57" s="678"/>
      <c r="AE57" s="678"/>
      <c r="AF57" s="678"/>
      <c r="AG57" s="680"/>
      <c r="AH57" s="669"/>
      <c r="AI57" s="669"/>
      <c r="AJ57" s="669"/>
      <c r="AK57" s="669"/>
      <c r="AL57" s="669"/>
      <c r="AM57" s="669"/>
      <c r="AN57" s="669"/>
      <c r="AO57" s="669"/>
      <c r="AP57" s="669"/>
      <c r="AQ57" s="669"/>
      <c r="AR57" s="669"/>
      <c r="AS57" s="669"/>
      <c r="AT57" s="669"/>
      <c r="AU57" s="674"/>
      <c r="AV57" s="674"/>
      <c r="AW57" s="675"/>
      <c r="AX57" s="39"/>
      <c r="AY57" s="39"/>
      <c r="AZ57" s="39"/>
      <c r="BA57" s="39"/>
      <c r="BB57" s="39"/>
      <c r="BC57" s="39"/>
      <c r="BD57" s="39"/>
      <c r="BE57" s="39"/>
      <c r="BF57" s="39"/>
      <c r="BG57" s="39"/>
      <c r="BH57" s="39"/>
      <c r="BI57" s="39"/>
      <c r="BJ57" s="39"/>
      <c r="BK57" s="39"/>
      <c r="BL57" s="39"/>
      <c r="BM57" s="39"/>
      <c r="BN57" s="39"/>
      <c r="BO57" s="39"/>
      <c r="BP57" s="94" t="s">
        <v>240</v>
      </c>
      <c r="BQ57" s="39"/>
      <c r="BR57" s="39"/>
      <c r="BS57" s="39"/>
      <c r="BT57" s="39"/>
      <c r="BU57" s="39"/>
      <c r="BV57" s="39"/>
      <c r="BW57" s="39"/>
      <c r="BX57" s="39"/>
      <c r="BY57" s="39"/>
      <c r="BZ57" s="39"/>
      <c r="CA57" s="39"/>
      <c r="CB57" s="39"/>
      <c r="CC57" s="39"/>
      <c r="CD57" s="39"/>
      <c r="CE57" s="39"/>
      <c r="CF57" s="39"/>
      <c r="CG57" s="39"/>
      <c r="CH57" s="39"/>
      <c r="CI57" s="39"/>
      <c r="CJ57" s="39"/>
      <c r="CK57" s="39"/>
      <c r="CL57" s="39"/>
      <c r="CM57" s="39"/>
      <c r="CN57" s="39"/>
      <c r="CO57" s="39"/>
      <c r="CP57" s="39"/>
      <c r="CQ57" s="39"/>
      <c r="CR57" s="39"/>
      <c r="CS57" s="39"/>
      <c r="CT57" s="39"/>
      <c r="CU57" s="39"/>
      <c r="CV57" s="39"/>
      <c r="CW57" s="39"/>
      <c r="CX57" s="39"/>
      <c r="CY57" s="39"/>
      <c r="CZ57" s="39"/>
      <c r="DA57" s="39"/>
      <c r="DB57" s="39"/>
      <c r="DC57" s="39"/>
      <c r="DD57" s="39"/>
      <c r="DE57" s="39"/>
      <c r="DF57" s="39"/>
      <c r="DG57" s="39"/>
      <c r="DH57" s="39"/>
      <c r="DI57" s="39"/>
      <c r="DJ57" s="39"/>
      <c r="DK57" s="39"/>
      <c r="DL57" s="39"/>
      <c r="DM57" s="39"/>
      <c r="DN57" s="39"/>
      <c r="DO57" s="39"/>
      <c r="DP57" s="39"/>
      <c r="DQ57" s="39"/>
      <c r="DR57" s="39"/>
      <c r="DS57" s="39"/>
      <c r="DT57" s="39"/>
      <c r="DU57" s="39"/>
      <c r="DV57" s="39"/>
      <c r="DW57" s="39"/>
      <c r="DX57" s="39"/>
      <c r="DY57" s="39"/>
      <c r="DZ57" s="39"/>
      <c r="EA57" s="39"/>
      <c r="EB57" s="39"/>
      <c r="EC57" s="39"/>
      <c r="ED57" s="39"/>
      <c r="EE57" s="39"/>
      <c r="EF57" s="39"/>
      <c r="EG57" s="39"/>
      <c r="EH57" s="39"/>
      <c r="EI57" s="39"/>
      <c r="EJ57" s="39"/>
      <c r="EK57" s="39"/>
      <c r="EL57" s="39"/>
      <c r="EM57" s="39"/>
      <c r="EN57" s="39"/>
      <c r="EO57" s="39"/>
      <c r="EP57" s="39"/>
      <c r="EQ57" s="39"/>
      <c r="ER57" s="39"/>
      <c r="ES57" s="39"/>
      <c r="ET57" s="39"/>
      <c r="EU57" s="39"/>
      <c r="EV57" s="39"/>
      <c r="EW57" s="39"/>
      <c r="EX57" s="39"/>
      <c r="EY57" s="39"/>
      <c r="EZ57" s="39"/>
      <c r="FA57" s="39"/>
      <c r="FB57" s="39"/>
      <c r="FC57" s="39"/>
      <c r="FD57" s="39"/>
      <c r="FE57" s="39"/>
      <c r="FF57" s="39"/>
      <c r="FG57" s="39"/>
      <c r="FH57" s="39"/>
      <c r="FI57" s="39"/>
      <c r="FJ57" s="39"/>
      <c r="FK57" s="39"/>
      <c r="FL57" s="39"/>
      <c r="FM57" s="39"/>
      <c r="FN57" s="39"/>
      <c r="FO57" s="39"/>
      <c r="FP57" s="39"/>
      <c r="FQ57" s="39"/>
      <c r="FR57" s="39"/>
      <c r="FS57" s="39"/>
      <c r="FT57" s="39"/>
      <c r="FU57" s="39"/>
      <c r="FV57" s="39"/>
      <c r="FW57" s="39"/>
      <c r="FX57" s="39"/>
      <c r="FY57" s="39"/>
      <c r="FZ57" s="39"/>
      <c r="GA57" s="39"/>
      <c r="GB57" s="39"/>
      <c r="GC57" s="39"/>
      <c r="GD57" s="39"/>
      <c r="GE57" s="39"/>
      <c r="GF57" s="39"/>
      <c r="GG57" s="39"/>
      <c r="GH57" s="39"/>
      <c r="GI57" s="39"/>
      <c r="GJ57" s="39"/>
      <c r="GK57" s="39"/>
      <c r="GL57" s="39"/>
      <c r="GM57" s="39"/>
      <c r="GN57" s="39"/>
      <c r="GO57" s="39"/>
      <c r="GP57" s="39"/>
      <c r="GQ57" s="39"/>
      <c r="GR57" s="39"/>
      <c r="GS57" s="39"/>
      <c r="GT57" s="39"/>
      <c r="GU57" s="39"/>
      <c r="GV57" s="39"/>
      <c r="GW57" s="39"/>
      <c r="GX57" s="39"/>
      <c r="GY57" s="39"/>
      <c r="GZ57" s="39"/>
      <c r="HA57" s="39"/>
      <c r="HB57" s="39"/>
      <c r="HC57" s="39"/>
      <c r="HD57" s="39"/>
      <c r="HE57" s="39"/>
      <c r="HF57" s="39"/>
      <c r="HG57" s="39"/>
      <c r="HH57" s="39"/>
      <c r="HI57" s="39"/>
      <c r="HJ57" s="39"/>
      <c r="HK57" s="39"/>
      <c r="HL57" s="39"/>
      <c r="HM57" s="39"/>
      <c r="HN57" s="39"/>
      <c r="HO57" s="39"/>
      <c r="HP57" s="39"/>
      <c r="HQ57" s="39"/>
      <c r="HR57" s="39"/>
      <c r="HS57" s="39"/>
      <c r="HT57" s="39"/>
      <c r="HU57" s="39"/>
      <c r="HV57" s="39"/>
      <c r="HW57" s="39"/>
      <c r="HX57" s="39"/>
      <c r="HY57" s="39"/>
      <c r="HZ57" s="39"/>
      <c r="IA57" s="39"/>
      <c r="IB57" s="39"/>
      <c r="IC57" s="39"/>
    </row>
    <row r="58" spans="1:237">
      <c r="A58" s="626"/>
      <c r="B58" s="627"/>
      <c r="C58" s="627"/>
      <c r="D58" s="669"/>
      <c r="E58" s="669"/>
      <c r="F58" s="669"/>
      <c r="G58" s="669"/>
      <c r="H58" s="669"/>
      <c r="I58" s="669"/>
      <c r="J58" s="669"/>
      <c r="K58" s="669"/>
      <c r="L58" s="669"/>
      <c r="M58" s="669"/>
      <c r="N58" s="669"/>
      <c r="O58" s="669"/>
      <c r="P58" s="669"/>
      <c r="Q58" s="669"/>
      <c r="R58" s="669"/>
      <c r="S58" s="669"/>
      <c r="T58" s="669"/>
      <c r="U58" s="704"/>
      <c r="V58" s="704"/>
      <c r="W58" s="704"/>
      <c r="X58" s="704"/>
      <c r="Y58" s="704"/>
      <c r="Z58" s="704"/>
      <c r="AA58" s="704"/>
      <c r="AB58" s="704"/>
      <c r="AC58" s="678" t="s">
        <v>322</v>
      </c>
      <c r="AD58" s="678"/>
      <c r="AE58" s="678"/>
      <c r="AF58" s="678"/>
      <c r="AG58" s="680"/>
      <c r="AH58" s="669" t="s">
        <v>1022</v>
      </c>
      <c r="AI58" s="669"/>
      <c r="AJ58" s="669"/>
      <c r="AK58" s="669"/>
      <c r="AL58" s="669"/>
      <c r="AM58" s="669"/>
      <c r="AN58" s="669"/>
      <c r="AO58" s="669"/>
      <c r="AP58" s="669"/>
      <c r="AQ58" s="669"/>
      <c r="AR58" s="669"/>
      <c r="AS58" s="669"/>
      <c r="AT58" s="669"/>
      <c r="AU58" s="674"/>
      <c r="AV58" s="674"/>
      <c r="AW58" s="675"/>
      <c r="AX58" s="39"/>
      <c r="AY58" s="39"/>
      <c r="AZ58" s="39"/>
      <c r="BA58" s="39"/>
      <c r="BB58" s="39"/>
      <c r="BC58" s="39"/>
      <c r="BD58" s="39"/>
      <c r="BE58" s="39"/>
      <c r="BF58" s="39"/>
      <c r="BG58" s="39"/>
      <c r="BH58" s="39"/>
      <c r="BI58" s="39"/>
      <c r="BJ58" s="39"/>
      <c r="BK58" s="39"/>
      <c r="BL58" s="39"/>
      <c r="BM58" s="39"/>
      <c r="BN58" s="39"/>
      <c r="BO58" s="39"/>
      <c r="BP58" s="94" t="s">
        <v>243</v>
      </c>
      <c r="BQ58" s="39"/>
      <c r="BR58" s="39"/>
      <c r="BS58" s="39"/>
      <c r="BT58" s="39"/>
      <c r="BU58" s="39"/>
      <c r="BV58" s="39"/>
      <c r="BW58" s="39"/>
      <c r="BX58" s="39"/>
      <c r="BY58" s="39"/>
      <c r="BZ58" s="39"/>
      <c r="CA58" s="39"/>
      <c r="CB58" s="39"/>
      <c r="CC58" s="39"/>
      <c r="CD58" s="39"/>
      <c r="CE58" s="39"/>
      <c r="CF58" s="39"/>
      <c r="CG58" s="39"/>
      <c r="CH58" s="39"/>
      <c r="CI58" s="39"/>
      <c r="CJ58" s="39"/>
      <c r="CK58" s="39"/>
      <c r="CL58" s="39"/>
      <c r="CM58" s="39"/>
      <c r="CN58" s="39"/>
      <c r="CO58" s="39"/>
      <c r="CP58" s="39"/>
      <c r="CQ58" s="39"/>
      <c r="CR58" s="39"/>
      <c r="CS58" s="39"/>
      <c r="CT58" s="39"/>
      <c r="CU58" s="39"/>
      <c r="CV58" s="39"/>
      <c r="CW58" s="39"/>
      <c r="CX58" s="39"/>
      <c r="CY58" s="39"/>
      <c r="CZ58" s="39"/>
      <c r="DA58" s="39"/>
      <c r="DB58" s="39"/>
      <c r="DC58" s="39"/>
      <c r="DD58" s="39"/>
      <c r="DE58" s="39"/>
      <c r="DF58" s="39"/>
      <c r="DG58" s="39"/>
      <c r="DH58" s="39"/>
      <c r="DI58" s="39"/>
      <c r="DJ58" s="39"/>
      <c r="DK58" s="39"/>
      <c r="DL58" s="39"/>
      <c r="DM58" s="39"/>
      <c r="DN58" s="39"/>
      <c r="DO58" s="39"/>
      <c r="DP58" s="39"/>
      <c r="DQ58" s="39"/>
      <c r="DR58" s="39"/>
      <c r="DS58" s="39"/>
      <c r="DT58" s="39"/>
      <c r="DU58" s="39"/>
      <c r="DV58" s="39"/>
      <c r="DW58" s="39"/>
      <c r="DX58" s="39"/>
      <c r="DY58" s="39"/>
      <c r="DZ58" s="39"/>
      <c r="EA58" s="39"/>
      <c r="EB58" s="39"/>
      <c r="EC58" s="39"/>
      <c r="ED58" s="39"/>
      <c r="EE58" s="39"/>
      <c r="EF58" s="39"/>
      <c r="EG58" s="39"/>
      <c r="EH58" s="39"/>
      <c r="EI58" s="39"/>
      <c r="EJ58" s="39"/>
      <c r="EK58" s="39"/>
      <c r="EL58" s="39"/>
      <c r="EM58" s="39"/>
      <c r="EN58" s="39"/>
      <c r="EO58" s="39"/>
      <c r="EP58" s="39"/>
      <c r="EQ58" s="39"/>
      <c r="ER58" s="39"/>
      <c r="ES58" s="39"/>
      <c r="ET58" s="39"/>
      <c r="EU58" s="39"/>
      <c r="EV58" s="39"/>
      <c r="EW58" s="39"/>
      <c r="EX58" s="39"/>
      <c r="EY58" s="39"/>
      <c r="EZ58" s="39"/>
      <c r="FA58" s="39"/>
      <c r="FB58" s="39"/>
      <c r="FC58" s="39"/>
      <c r="FD58" s="39"/>
      <c r="FE58" s="39"/>
      <c r="FF58" s="39"/>
      <c r="FG58" s="39"/>
      <c r="FH58" s="39"/>
      <c r="FI58" s="39"/>
      <c r="FJ58" s="39"/>
      <c r="FK58" s="39"/>
      <c r="FL58" s="39"/>
      <c r="FM58" s="39"/>
      <c r="FN58" s="39"/>
      <c r="FO58" s="39"/>
      <c r="FP58" s="39"/>
      <c r="FQ58" s="39"/>
      <c r="FR58" s="39"/>
      <c r="FS58" s="39"/>
      <c r="FT58" s="39"/>
      <c r="FU58" s="39"/>
      <c r="FV58" s="39"/>
      <c r="FW58" s="39"/>
      <c r="FX58" s="39"/>
      <c r="FY58" s="39"/>
      <c r="FZ58" s="39"/>
      <c r="GA58" s="39"/>
      <c r="GB58" s="39"/>
      <c r="GC58" s="39"/>
      <c r="GD58" s="39"/>
      <c r="GE58" s="39"/>
      <c r="GF58" s="39"/>
      <c r="GG58" s="39"/>
      <c r="GH58" s="39"/>
      <c r="GI58" s="39"/>
      <c r="GJ58" s="39"/>
      <c r="GK58" s="39"/>
      <c r="GL58" s="39"/>
      <c r="GM58" s="39"/>
      <c r="GN58" s="39"/>
      <c r="GO58" s="39"/>
      <c r="GP58" s="39"/>
      <c r="GQ58" s="39"/>
      <c r="GR58" s="39"/>
      <c r="GS58" s="39"/>
      <c r="GT58" s="39"/>
      <c r="GU58" s="39"/>
      <c r="GV58" s="39"/>
      <c r="GW58" s="39"/>
      <c r="GX58" s="39"/>
      <c r="GY58" s="39"/>
      <c r="GZ58" s="39"/>
      <c r="HA58" s="39"/>
      <c r="HB58" s="39"/>
      <c r="HC58" s="39"/>
      <c r="HD58" s="39"/>
      <c r="HE58" s="39"/>
      <c r="HF58" s="39"/>
      <c r="HG58" s="39"/>
      <c r="HH58" s="39"/>
      <c r="HI58" s="39"/>
      <c r="HJ58" s="39"/>
      <c r="HK58" s="39"/>
      <c r="HL58" s="39"/>
      <c r="HM58" s="39"/>
      <c r="HN58" s="39"/>
      <c r="HO58" s="39"/>
      <c r="HP58" s="39"/>
      <c r="HQ58" s="39"/>
      <c r="HR58" s="39"/>
      <c r="HS58" s="39"/>
      <c r="HT58" s="39"/>
      <c r="HU58" s="39"/>
      <c r="HV58" s="39"/>
      <c r="HW58" s="39"/>
      <c r="HX58" s="39"/>
      <c r="HY58" s="39"/>
      <c r="HZ58" s="39"/>
      <c r="IA58" s="39"/>
      <c r="IB58" s="39"/>
      <c r="IC58" s="39"/>
    </row>
    <row r="59" spans="1:237" ht="13.5" customHeight="1" thickBot="1">
      <c r="A59" s="626"/>
      <c r="B59" s="627"/>
      <c r="C59" s="627"/>
      <c r="D59" s="705"/>
      <c r="E59" s="705"/>
      <c r="F59" s="705"/>
      <c r="G59" s="705"/>
      <c r="H59" s="705"/>
      <c r="I59" s="705"/>
      <c r="J59" s="705"/>
      <c r="K59" s="705"/>
      <c r="L59" s="705"/>
      <c r="M59" s="705"/>
      <c r="N59" s="705"/>
      <c r="O59" s="705"/>
      <c r="P59" s="705"/>
      <c r="Q59" s="705"/>
      <c r="R59" s="705"/>
      <c r="S59" s="705"/>
      <c r="T59" s="705"/>
      <c r="U59" s="706"/>
      <c r="V59" s="706"/>
      <c r="W59" s="706"/>
      <c r="X59" s="706"/>
      <c r="Y59" s="706"/>
      <c r="Z59" s="706"/>
      <c r="AA59" s="706"/>
      <c r="AB59" s="706"/>
      <c r="AC59" s="707" t="s">
        <v>323</v>
      </c>
      <c r="AD59" s="707"/>
      <c r="AE59" s="707"/>
      <c r="AF59" s="707"/>
      <c r="AG59" s="708"/>
      <c r="AH59" s="705"/>
      <c r="AI59" s="705"/>
      <c r="AJ59" s="705"/>
      <c r="AK59" s="705"/>
      <c r="AL59" s="705"/>
      <c r="AM59" s="705"/>
      <c r="AN59" s="705"/>
      <c r="AO59" s="705"/>
      <c r="AP59" s="705"/>
      <c r="AQ59" s="705"/>
      <c r="AR59" s="705"/>
      <c r="AS59" s="705"/>
      <c r="AT59" s="705"/>
      <c r="AU59" s="674"/>
      <c r="AV59" s="674"/>
      <c r="AW59" s="675"/>
      <c r="AX59" s="39"/>
      <c r="AY59" s="39"/>
      <c r="AZ59" s="39"/>
      <c r="BA59" s="39"/>
      <c r="BB59" s="39"/>
      <c r="BC59" s="39"/>
      <c r="BD59" s="39"/>
      <c r="BE59" s="39"/>
      <c r="BF59" s="39"/>
      <c r="BG59" s="39"/>
      <c r="BH59" s="39"/>
      <c r="BI59" s="39"/>
      <c r="BJ59" s="39"/>
      <c r="BK59" s="39"/>
      <c r="BL59" s="39"/>
      <c r="BM59" s="39"/>
      <c r="BN59" s="39"/>
      <c r="BO59" s="39"/>
      <c r="BP59" s="94" t="s">
        <v>246</v>
      </c>
      <c r="BQ59" s="39"/>
      <c r="BR59" s="39"/>
      <c r="BS59" s="39"/>
      <c r="BT59" s="39"/>
      <c r="BU59" s="39"/>
      <c r="BV59" s="39"/>
      <c r="BW59" s="39"/>
      <c r="BX59" s="39"/>
      <c r="BY59" s="39"/>
      <c r="BZ59" s="39"/>
      <c r="CA59" s="39"/>
      <c r="CB59" s="39"/>
      <c r="CC59" s="39"/>
      <c r="CD59" s="39"/>
      <c r="CE59" s="39"/>
      <c r="CF59" s="39"/>
      <c r="CG59" s="39"/>
      <c r="CH59" s="39"/>
      <c r="CI59" s="39"/>
      <c r="CJ59" s="39"/>
      <c r="CK59" s="39"/>
      <c r="CL59" s="39"/>
      <c r="CM59" s="39"/>
      <c r="CN59" s="39"/>
      <c r="CO59" s="39"/>
      <c r="CP59" s="39"/>
      <c r="CQ59" s="39"/>
      <c r="CR59" s="39"/>
      <c r="CS59" s="39"/>
      <c r="CT59" s="39"/>
      <c r="CU59" s="39"/>
      <c r="CV59" s="39"/>
      <c r="CW59" s="39"/>
      <c r="CX59" s="39"/>
      <c r="CY59" s="39"/>
      <c r="CZ59" s="39"/>
      <c r="DA59" s="39"/>
      <c r="DB59" s="39"/>
      <c r="DC59" s="39"/>
      <c r="DD59" s="39"/>
      <c r="DE59" s="39"/>
      <c r="DF59" s="39"/>
      <c r="DG59" s="39"/>
      <c r="DH59" s="39"/>
      <c r="DI59" s="39"/>
      <c r="DJ59" s="39"/>
      <c r="DK59" s="39"/>
      <c r="DL59" s="39"/>
      <c r="DM59" s="39"/>
      <c r="DN59" s="39"/>
      <c r="DO59" s="39"/>
      <c r="DP59" s="39"/>
      <c r="DQ59" s="39"/>
      <c r="DR59" s="39"/>
      <c r="DS59" s="39"/>
      <c r="DT59" s="39"/>
      <c r="DU59" s="39"/>
      <c r="DV59" s="39"/>
      <c r="DW59" s="39"/>
      <c r="DX59" s="39"/>
      <c r="DY59" s="39"/>
      <c r="DZ59" s="39"/>
      <c r="EA59" s="39"/>
      <c r="EB59" s="39"/>
      <c r="EC59" s="39"/>
      <c r="ED59" s="39"/>
      <c r="EE59" s="39"/>
      <c r="EF59" s="39"/>
      <c r="EG59" s="39"/>
      <c r="EH59" s="39"/>
      <c r="EI59" s="39"/>
      <c r="EJ59" s="39"/>
      <c r="EK59" s="39"/>
      <c r="EL59" s="39"/>
      <c r="EM59" s="39"/>
      <c r="EN59" s="39"/>
      <c r="EO59" s="39"/>
      <c r="EP59" s="39"/>
      <c r="EQ59" s="39"/>
      <c r="ER59" s="39"/>
      <c r="ES59" s="39"/>
      <c r="ET59" s="39"/>
      <c r="EU59" s="39"/>
      <c r="EV59" s="39"/>
      <c r="EW59" s="39"/>
      <c r="EX59" s="39"/>
      <c r="EY59" s="39"/>
      <c r="EZ59" s="39"/>
      <c r="FA59" s="39"/>
      <c r="FB59" s="39"/>
      <c r="FC59" s="39"/>
      <c r="FD59" s="39"/>
      <c r="FE59" s="39"/>
      <c r="FF59" s="39"/>
      <c r="FG59" s="39"/>
      <c r="FH59" s="39"/>
      <c r="FI59" s="39"/>
      <c r="FJ59" s="39"/>
      <c r="FK59" s="39"/>
      <c r="FL59" s="39"/>
      <c r="FM59" s="39"/>
      <c r="FN59" s="39"/>
      <c r="FO59" s="39"/>
      <c r="FP59" s="39"/>
      <c r="FQ59" s="39"/>
      <c r="FR59" s="39"/>
      <c r="FS59" s="39"/>
      <c r="FT59" s="39"/>
      <c r="FU59" s="39"/>
      <c r="FV59" s="39"/>
      <c r="FW59" s="39"/>
      <c r="FX59" s="39"/>
      <c r="FY59" s="39"/>
      <c r="FZ59" s="39"/>
      <c r="GA59" s="39"/>
      <c r="GB59" s="39"/>
      <c r="GC59" s="39"/>
      <c r="GD59" s="39"/>
      <c r="GE59" s="39"/>
      <c r="GF59" s="39"/>
      <c r="GG59" s="39"/>
      <c r="GH59" s="39"/>
      <c r="GI59" s="39"/>
      <c r="GJ59" s="39"/>
      <c r="GK59" s="39"/>
      <c r="GL59" s="39"/>
      <c r="GM59" s="39"/>
      <c r="GN59" s="39"/>
      <c r="GO59" s="39"/>
      <c r="GP59" s="39"/>
      <c r="GQ59" s="39"/>
      <c r="GR59" s="39"/>
      <c r="GS59" s="39"/>
      <c r="GT59" s="39"/>
      <c r="GU59" s="39"/>
      <c r="GV59" s="39"/>
      <c r="GW59" s="39"/>
      <c r="GX59" s="39"/>
      <c r="GY59" s="39"/>
      <c r="GZ59" s="39"/>
      <c r="HA59" s="39"/>
      <c r="HB59" s="39"/>
      <c r="HC59" s="39"/>
      <c r="HD59" s="39"/>
      <c r="HE59" s="39"/>
      <c r="HF59" s="39"/>
      <c r="HG59" s="39"/>
      <c r="HH59" s="39"/>
      <c r="HI59" s="39"/>
      <c r="HJ59" s="39"/>
      <c r="HK59" s="39"/>
      <c r="HL59" s="39"/>
      <c r="HM59" s="39"/>
      <c r="HN59" s="39"/>
      <c r="HO59" s="39"/>
      <c r="HP59" s="39"/>
      <c r="HQ59" s="39"/>
      <c r="HR59" s="39"/>
      <c r="HS59" s="39"/>
      <c r="HT59" s="39"/>
      <c r="HU59" s="39"/>
      <c r="HV59" s="39"/>
      <c r="HW59" s="39"/>
      <c r="HX59" s="39"/>
      <c r="HY59" s="39"/>
      <c r="HZ59" s="39"/>
      <c r="IA59" s="39"/>
      <c r="IB59" s="39"/>
      <c r="IC59" s="39"/>
    </row>
    <row r="60" spans="1:237" ht="13.5" customHeight="1" thickTop="1">
      <c r="A60" s="626"/>
      <c r="B60" s="627"/>
      <c r="C60" s="627"/>
      <c r="D60" s="709"/>
      <c r="E60" s="709"/>
      <c r="F60" s="709"/>
      <c r="G60" s="709"/>
      <c r="H60" s="709"/>
      <c r="I60" s="709"/>
      <c r="J60" s="709"/>
      <c r="K60" s="709"/>
      <c r="L60" s="709"/>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674"/>
      <c r="AV60" s="674"/>
      <c r="AW60" s="675"/>
      <c r="AX60" s="39"/>
      <c r="AY60" s="39"/>
      <c r="AZ60" s="39"/>
      <c r="BA60" s="39"/>
      <c r="BB60" s="39"/>
      <c r="BC60" s="39"/>
      <c r="BD60" s="39"/>
      <c r="BE60" s="39"/>
      <c r="BF60" s="39"/>
      <c r="BG60" s="39"/>
      <c r="BH60" s="39"/>
      <c r="BI60" s="39"/>
      <c r="BJ60" s="39"/>
      <c r="BK60" s="39"/>
      <c r="BL60" s="39"/>
      <c r="BM60" s="39"/>
      <c r="BN60" s="39"/>
      <c r="BO60" s="39"/>
      <c r="BP60" s="94" t="s">
        <v>255</v>
      </c>
      <c r="BQ60" s="39"/>
      <c r="BR60" s="39"/>
      <c r="BS60" s="39"/>
      <c r="BT60" s="39"/>
      <c r="BU60" s="39"/>
      <c r="BV60" s="39"/>
      <c r="BW60" s="39"/>
      <c r="BX60" s="39"/>
      <c r="BY60" s="39"/>
      <c r="BZ60" s="39"/>
      <c r="CA60" s="39"/>
      <c r="CB60" s="39"/>
      <c r="CC60" s="39"/>
      <c r="CD60" s="39"/>
      <c r="CE60" s="39"/>
      <c r="CF60" s="39"/>
      <c r="CG60" s="39"/>
      <c r="CH60" s="39"/>
      <c r="CI60" s="39"/>
      <c r="CJ60" s="39"/>
      <c r="CK60" s="39"/>
      <c r="CL60" s="39"/>
      <c r="CM60" s="39"/>
      <c r="CN60" s="39"/>
      <c r="CO60" s="39"/>
      <c r="CP60" s="39"/>
      <c r="CQ60" s="39"/>
      <c r="CR60" s="39"/>
      <c r="CS60" s="39"/>
      <c r="CT60" s="39"/>
      <c r="CU60" s="39"/>
      <c r="CV60" s="39"/>
      <c r="CW60" s="39"/>
      <c r="CX60" s="39"/>
      <c r="CY60" s="39"/>
      <c r="CZ60" s="39"/>
      <c r="DA60" s="39"/>
      <c r="DB60" s="39"/>
      <c r="DC60" s="39"/>
      <c r="DD60" s="39"/>
      <c r="DE60" s="39"/>
      <c r="DF60" s="39"/>
      <c r="DG60" s="39"/>
      <c r="DH60" s="39"/>
      <c r="DI60" s="39"/>
      <c r="DJ60" s="39"/>
      <c r="DK60" s="39"/>
      <c r="DL60" s="39"/>
      <c r="DM60" s="39"/>
      <c r="DN60" s="39"/>
      <c r="DO60" s="39"/>
      <c r="DP60" s="39"/>
      <c r="DQ60" s="39"/>
      <c r="DR60" s="39"/>
      <c r="DS60" s="39"/>
      <c r="DT60" s="39"/>
      <c r="DU60" s="39"/>
      <c r="DV60" s="39"/>
      <c r="DW60" s="39"/>
      <c r="DX60" s="39"/>
      <c r="DY60" s="39"/>
      <c r="DZ60" s="39"/>
      <c r="EA60" s="39"/>
      <c r="EB60" s="39"/>
      <c r="EC60" s="39"/>
      <c r="ED60" s="39"/>
      <c r="EE60" s="39"/>
      <c r="EF60" s="39"/>
      <c r="EG60" s="39"/>
      <c r="EH60" s="39"/>
      <c r="EI60" s="39"/>
      <c r="EJ60" s="39"/>
      <c r="EK60" s="39"/>
      <c r="EL60" s="39"/>
      <c r="EM60" s="39"/>
      <c r="EN60" s="39"/>
      <c r="EO60" s="39"/>
      <c r="EP60" s="39"/>
      <c r="EQ60" s="39"/>
      <c r="ER60" s="39"/>
      <c r="ES60" s="39"/>
      <c r="ET60" s="39"/>
      <c r="EU60" s="39"/>
      <c r="EV60" s="39"/>
      <c r="EW60" s="39"/>
      <c r="EX60" s="39"/>
      <c r="EY60" s="39"/>
      <c r="EZ60" s="39"/>
      <c r="FA60" s="39"/>
      <c r="FB60" s="39"/>
      <c r="FC60" s="39"/>
      <c r="FD60" s="39"/>
      <c r="FE60" s="39"/>
      <c r="FF60" s="39"/>
      <c r="FG60" s="39"/>
      <c r="FH60" s="39"/>
      <c r="FI60" s="39"/>
      <c r="FJ60" s="39"/>
      <c r="FK60" s="39"/>
      <c r="FL60" s="39"/>
      <c r="FM60" s="39"/>
      <c r="FN60" s="39"/>
      <c r="FO60" s="39"/>
      <c r="FP60" s="39"/>
      <c r="FQ60" s="39"/>
      <c r="FR60" s="39"/>
      <c r="FS60" s="39"/>
      <c r="FT60" s="39"/>
      <c r="FU60" s="39"/>
      <c r="FV60" s="39"/>
      <c r="FW60" s="39"/>
      <c r="FX60" s="39"/>
      <c r="FY60" s="39"/>
      <c r="FZ60" s="39"/>
      <c r="GA60" s="39"/>
      <c r="GB60" s="39"/>
      <c r="GC60" s="39"/>
      <c r="GD60" s="39"/>
      <c r="GE60" s="39"/>
      <c r="GF60" s="39"/>
      <c r="GG60" s="39"/>
      <c r="GH60" s="39"/>
      <c r="GI60" s="39"/>
      <c r="GJ60" s="39"/>
      <c r="GK60" s="39"/>
      <c r="GL60" s="39"/>
      <c r="GM60" s="39"/>
      <c r="GN60" s="39"/>
      <c r="GO60" s="39"/>
      <c r="GP60" s="39"/>
      <c r="GQ60" s="39"/>
      <c r="GR60" s="39"/>
      <c r="GS60" s="39"/>
      <c r="GT60" s="39"/>
      <c r="GU60" s="39"/>
      <c r="GV60" s="39"/>
      <c r="GW60" s="39"/>
      <c r="GX60" s="39"/>
      <c r="GY60" s="39"/>
      <c r="GZ60" s="39"/>
      <c r="HA60" s="39"/>
      <c r="HB60" s="39"/>
      <c r="HC60" s="39"/>
      <c r="HD60" s="39"/>
      <c r="HE60" s="39"/>
      <c r="HF60" s="39"/>
      <c r="HG60" s="39"/>
      <c r="HH60" s="39"/>
      <c r="HI60" s="39"/>
      <c r="HJ60" s="39"/>
      <c r="HK60" s="39"/>
      <c r="HL60" s="39"/>
      <c r="HM60" s="39"/>
      <c r="HN60" s="39"/>
      <c r="HO60" s="39"/>
      <c r="HP60" s="39"/>
      <c r="HQ60" s="39"/>
      <c r="HR60" s="39"/>
      <c r="HS60" s="39"/>
      <c r="HT60" s="39"/>
      <c r="HU60" s="39"/>
      <c r="HV60" s="39"/>
      <c r="HW60" s="39"/>
      <c r="HX60" s="39"/>
      <c r="HY60" s="39"/>
      <c r="HZ60" s="39"/>
      <c r="IA60" s="39"/>
      <c r="IB60" s="39"/>
      <c r="IC60" s="39"/>
    </row>
    <row r="61" spans="1:237">
      <c r="A61" s="626"/>
      <c r="B61" s="627"/>
      <c r="C61" s="627"/>
      <c r="D61" s="684" t="s">
        <v>324</v>
      </c>
      <c r="E61" s="684"/>
      <c r="F61" s="684"/>
      <c r="G61" s="684"/>
      <c r="H61" s="684"/>
      <c r="I61" s="684"/>
      <c r="J61" s="684"/>
      <c r="K61" s="684"/>
      <c r="L61" s="684"/>
      <c r="M61" s="684"/>
      <c r="N61" s="684"/>
      <c r="O61" s="684"/>
      <c r="P61" s="684"/>
      <c r="Q61" s="684"/>
      <c r="R61" s="684"/>
      <c r="S61" s="684"/>
      <c r="T61" s="684"/>
      <c r="U61" s="684"/>
      <c r="V61" s="684"/>
      <c r="W61" s="684"/>
      <c r="X61" s="684"/>
      <c r="Y61" s="684"/>
      <c r="Z61" s="684"/>
      <c r="AA61" s="684"/>
      <c r="AB61" s="684"/>
      <c r="AC61" s="684"/>
      <c r="AD61" s="684"/>
      <c r="AE61" s="684"/>
      <c r="AF61" s="684"/>
      <c r="AG61" s="684"/>
      <c r="AH61" s="684"/>
      <c r="AI61" s="684"/>
      <c r="AJ61" s="684"/>
      <c r="AK61" s="684"/>
      <c r="AL61" s="684"/>
      <c r="AM61" s="684"/>
      <c r="AN61" s="684"/>
      <c r="AO61" s="684"/>
      <c r="AP61" s="684"/>
      <c r="AQ61" s="684"/>
      <c r="AR61" s="684"/>
      <c r="AS61" s="684"/>
      <c r="AT61" s="684"/>
      <c r="AU61" s="674"/>
      <c r="AV61" s="674"/>
      <c r="AW61" s="675"/>
      <c r="AX61" s="39"/>
      <c r="AY61" s="39"/>
      <c r="AZ61" s="39"/>
      <c r="BA61" s="39"/>
      <c r="BB61" s="39"/>
      <c r="BC61" s="39"/>
      <c r="BD61" s="39"/>
      <c r="BE61" s="39"/>
      <c r="BF61" s="39"/>
      <c r="BG61" s="39"/>
      <c r="BH61" s="39"/>
      <c r="BI61" s="39"/>
      <c r="BJ61" s="39"/>
      <c r="BK61" s="39"/>
      <c r="BL61" s="39"/>
      <c r="BM61" s="39"/>
      <c r="BN61" s="39"/>
      <c r="BO61" s="39"/>
      <c r="BP61" s="94" t="s">
        <v>258</v>
      </c>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39"/>
      <c r="CP61" s="39"/>
      <c r="CQ61" s="39"/>
      <c r="CR61" s="39"/>
      <c r="CS61" s="39"/>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c r="DR61" s="39"/>
      <c r="DS61" s="39"/>
      <c r="DT61" s="39"/>
      <c r="DU61" s="39"/>
      <c r="DV61" s="39"/>
      <c r="DW61" s="39"/>
      <c r="DX61" s="39"/>
      <c r="DY61" s="39"/>
      <c r="DZ61" s="39"/>
      <c r="EA61" s="39"/>
      <c r="EB61" s="39"/>
      <c r="EC61" s="39"/>
      <c r="ED61" s="39"/>
      <c r="EE61" s="39"/>
      <c r="EF61" s="39"/>
      <c r="EG61" s="39"/>
      <c r="EH61" s="39"/>
      <c r="EI61" s="39"/>
      <c r="EJ61" s="39"/>
      <c r="EK61" s="39"/>
      <c r="EL61" s="39"/>
      <c r="EM61" s="39"/>
      <c r="EN61" s="39"/>
      <c r="EO61" s="39"/>
      <c r="EP61" s="39"/>
      <c r="EQ61" s="39"/>
      <c r="ER61" s="39"/>
      <c r="ES61" s="39"/>
      <c r="ET61" s="39"/>
      <c r="EU61" s="39"/>
      <c r="EV61" s="39"/>
      <c r="EW61" s="39"/>
      <c r="EX61" s="39"/>
      <c r="EY61" s="39"/>
      <c r="EZ61" s="39"/>
      <c r="FA61" s="39"/>
      <c r="FB61" s="39"/>
      <c r="FC61" s="39"/>
      <c r="FD61" s="39"/>
      <c r="FE61" s="39"/>
      <c r="FF61" s="39"/>
      <c r="FG61" s="39"/>
      <c r="FH61" s="39"/>
      <c r="FI61" s="39"/>
      <c r="FJ61" s="39"/>
      <c r="FK61" s="39"/>
      <c r="FL61" s="39"/>
      <c r="FM61" s="39"/>
      <c r="FN61" s="39"/>
      <c r="FO61" s="39"/>
      <c r="FP61" s="39"/>
      <c r="FQ61" s="39"/>
      <c r="FR61" s="39"/>
      <c r="FS61" s="39"/>
      <c r="FT61" s="39"/>
      <c r="FU61" s="39"/>
      <c r="FV61" s="39"/>
      <c r="FW61" s="39"/>
      <c r="FX61" s="39"/>
      <c r="FY61" s="39"/>
      <c r="FZ61" s="39"/>
      <c r="GA61" s="39"/>
      <c r="GB61" s="39"/>
      <c r="GC61" s="39"/>
      <c r="GD61" s="39"/>
      <c r="GE61" s="39"/>
      <c r="GF61" s="39"/>
      <c r="GG61" s="39"/>
      <c r="GH61" s="39"/>
      <c r="GI61" s="39"/>
      <c r="GJ61" s="39"/>
      <c r="GK61" s="39"/>
      <c r="GL61" s="39"/>
      <c r="GM61" s="39"/>
      <c r="GN61" s="39"/>
      <c r="GO61" s="39"/>
      <c r="GP61" s="39"/>
      <c r="GQ61" s="39"/>
      <c r="GR61" s="39"/>
      <c r="GS61" s="39"/>
      <c r="GT61" s="39"/>
      <c r="GU61" s="39"/>
      <c r="GV61" s="39"/>
      <c r="GW61" s="39"/>
      <c r="GX61" s="39"/>
      <c r="GY61" s="39"/>
      <c r="GZ61" s="39"/>
      <c r="HA61" s="39"/>
      <c r="HB61" s="39"/>
      <c r="HC61" s="39"/>
      <c r="HD61" s="39"/>
      <c r="HE61" s="39"/>
      <c r="HF61" s="39"/>
      <c r="HG61" s="39"/>
      <c r="HH61" s="39"/>
      <c r="HI61" s="39"/>
      <c r="HJ61" s="39"/>
      <c r="HK61" s="39"/>
      <c r="HL61" s="39"/>
      <c r="HM61" s="39"/>
      <c r="HN61" s="39"/>
      <c r="HO61" s="39"/>
      <c r="HP61" s="39"/>
      <c r="HQ61" s="39"/>
      <c r="HR61" s="39"/>
      <c r="HS61" s="39"/>
      <c r="HT61" s="39"/>
      <c r="HU61" s="39"/>
      <c r="HV61" s="39"/>
      <c r="HW61" s="39"/>
      <c r="HX61" s="39"/>
      <c r="HY61" s="39"/>
      <c r="HZ61" s="39"/>
      <c r="IA61" s="39"/>
      <c r="IB61" s="39"/>
      <c r="IC61" s="39"/>
    </row>
    <row r="62" spans="1:237">
      <c r="A62" s="626"/>
      <c r="B62" s="627"/>
      <c r="C62" s="627"/>
      <c r="D62" s="684"/>
      <c r="E62" s="684"/>
      <c r="F62" s="684"/>
      <c r="G62" s="684"/>
      <c r="H62" s="684"/>
      <c r="I62" s="684"/>
      <c r="J62" s="684"/>
      <c r="K62" s="684"/>
      <c r="L62" s="684"/>
      <c r="M62" s="684"/>
      <c r="N62" s="684"/>
      <c r="O62" s="684"/>
      <c r="P62" s="684"/>
      <c r="Q62" s="684"/>
      <c r="R62" s="684"/>
      <c r="S62" s="684"/>
      <c r="T62" s="684"/>
      <c r="U62" s="684"/>
      <c r="V62" s="684"/>
      <c r="W62" s="684"/>
      <c r="X62" s="684"/>
      <c r="Y62" s="684"/>
      <c r="Z62" s="684"/>
      <c r="AA62" s="684"/>
      <c r="AB62" s="684"/>
      <c r="AC62" s="684"/>
      <c r="AD62" s="684"/>
      <c r="AE62" s="684"/>
      <c r="AF62" s="684"/>
      <c r="AG62" s="684"/>
      <c r="AH62" s="684"/>
      <c r="AI62" s="684"/>
      <c r="AJ62" s="684"/>
      <c r="AK62" s="684"/>
      <c r="AL62" s="684"/>
      <c r="AM62" s="684"/>
      <c r="AN62" s="684"/>
      <c r="AO62" s="684"/>
      <c r="AP62" s="684"/>
      <c r="AQ62" s="684"/>
      <c r="AR62" s="684"/>
      <c r="AS62" s="684"/>
      <c r="AT62" s="684"/>
      <c r="AU62" s="674"/>
      <c r="AV62" s="674"/>
      <c r="AW62" s="675"/>
      <c r="AX62" s="39"/>
      <c r="AY62" s="39"/>
      <c r="AZ62" s="39"/>
      <c r="BA62" s="39"/>
      <c r="BB62" s="39"/>
      <c r="BC62" s="39"/>
      <c r="BD62" s="39"/>
      <c r="BE62" s="39"/>
      <c r="BF62" s="39"/>
      <c r="BG62" s="39"/>
      <c r="BH62" s="39"/>
      <c r="BI62" s="39"/>
      <c r="BJ62" s="39"/>
      <c r="BK62" s="39"/>
      <c r="BL62" s="39"/>
      <c r="BM62" s="39"/>
      <c r="BN62" s="39"/>
      <c r="BO62" s="39"/>
      <c r="BP62" s="94" t="s">
        <v>261</v>
      </c>
      <c r="BQ62" s="39"/>
      <c r="BR62" s="39"/>
      <c r="BS62" s="39"/>
      <c r="BT62" s="39"/>
      <c r="BU62" s="39"/>
      <c r="BV62" s="39"/>
      <c r="BW62" s="39"/>
      <c r="BX62" s="39"/>
      <c r="BY62" s="39"/>
      <c r="BZ62" s="39"/>
      <c r="CA62" s="39"/>
      <c r="CB62" s="39"/>
      <c r="CC62" s="39"/>
      <c r="CD62" s="39"/>
      <c r="CE62" s="39"/>
      <c r="CF62" s="39"/>
      <c r="CG62" s="39"/>
      <c r="CH62" s="39"/>
      <c r="CI62" s="39"/>
      <c r="CJ62" s="39"/>
      <c r="CK62" s="39"/>
      <c r="CL62" s="39"/>
      <c r="CM62" s="39"/>
      <c r="CN62" s="39"/>
      <c r="CO62" s="39"/>
      <c r="CP62" s="39"/>
      <c r="CQ62" s="39"/>
      <c r="CR62" s="39"/>
      <c r="CS62" s="39"/>
      <c r="CT62" s="39"/>
      <c r="CU62" s="39"/>
      <c r="CV62" s="39"/>
      <c r="CW62" s="39"/>
      <c r="CX62" s="39"/>
      <c r="CY62" s="39"/>
      <c r="CZ62" s="39"/>
      <c r="DA62" s="39"/>
      <c r="DB62" s="39"/>
      <c r="DC62" s="39"/>
      <c r="DD62" s="39"/>
      <c r="DE62" s="39"/>
      <c r="DF62" s="39"/>
      <c r="DG62" s="39"/>
      <c r="DH62" s="39"/>
      <c r="DI62" s="39"/>
      <c r="DJ62" s="39"/>
      <c r="DK62" s="39"/>
      <c r="DL62" s="39"/>
      <c r="DM62" s="39"/>
      <c r="DN62" s="39"/>
      <c r="DO62" s="39"/>
      <c r="DP62" s="39"/>
      <c r="DQ62" s="39"/>
      <c r="DR62" s="39"/>
      <c r="DS62" s="39"/>
      <c r="DT62" s="39"/>
      <c r="DU62" s="39"/>
      <c r="DV62" s="39"/>
      <c r="DW62" s="39"/>
      <c r="DX62" s="39"/>
      <c r="DY62" s="39"/>
      <c r="DZ62" s="39"/>
      <c r="EA62" s="39"/>
      <c r="EB62" s="39"/>
      <c r="EC62" s="39"/>
      <c r="ED62" s="39"/>
      <c r="EE62" s="39"/>
      <c r="EF62" s="39"/>
      <c r="EG62" s="39"/>
      <c r="EH62" s="39"/>
      <c r="EI62" s="39"/>
      <c r="EJ62" s="39"/>
      <c r="EK62" s="39"/>
      <c r="EL62" s="39"/>
      <c r="EM62" s="39"/>
      <c r="EN62" s="39"/>
      <c r="EO62" s="39"/>
      <c r="EP62" s="39"/>
      <c r="EQ62" s="39"/>
      <c r="ER62" s="39"/>
      <c r="ES62" s="39"/>
      <c r="ET62" s="39"/>
      <c r="EU62" s="39"/>
      <c r="EV62" s="39"/>
      <c r="EW62" s="39"/>
      <c r="EX62" s="39"/>
      <c r="EY62" s="39"/>
      <c r="EZ62" s="39"/>
      <c r="FA62" s="39"/>
      <c r="FB62" s="39"/>
      <c r="FC62" s="39"/>
      <c r="FD62" s="39"/>
      <c r="FE62" s="39"/>
      <c r="FF62" s="39"/>
      <c r="FG62" s="39"/>
      <c r="FH62" s="39"/>
      <c r="FI62" s="39"/>
      <c r="FJ62" s="39"/>
      <c r="FK62" s="39"/>
      <c r="FL62" s="39"/>
      <c r="FM62" s="39"/>
      <c r="FN62" s="39"/>
      <c r="FO62" s="39"/>
      <c r="FP62" s="39"/>
      <c r="FQ62" s="39"/>
      <c r="FR62" s="39"/>
      <c r="FS62" s="39"/>
      <c r="FT62" s="39"/>
      <c r="FU62" s="39"/>
      <c r="FV62" s="39"/>
      <c r="FW62" s="39"/>
      <c r="FX62" s="39"/>
      <c r="FY62" s="39"/>
      <c r="FZ62" s="39"/>
      <c r="GA62" s="39"/>
      <c r="GB62" s="39"/>
      <c r="GC62" s="39"/>
      <c r="GD62" s="39"/>
      <c r="GE62" s="39"/>
      <c r="GF62" s="39"/>
      <c r="GG62" s="39"/>
      <c r="GH62" s="39"/>
      <c r="GI62" s="39"/>
      <c r="GJ62" s="39"/>
      <c r="GK62" s="39"/>
      <c r="GL62" s="39"/>
      <c r="GM62" s="39"/>
      <c r="GN62" s="39"/>
      <c r="GO62" s="39"/>
      <c r="GP62" s="39"/>
      <c r="GQ62" s="39"/>
      <c r="GR62" s="39"/>
      <c r="GS62" s="39"/>
      <c r="GT62" s="39"/>
      <c r="GU62" s="39"/>
      <c r="GV62" s="39"/>
      <c r="GW62" s="39"/>
      <c r="GX62" s="39"/>
      <c r="GY62" s="39"/>
      <c r="GZ62" s="39"/>
      <c r="HA62" s="39"/>
      <c r="HB62" s="39"/>
      <c r="HC62" s="39"/>
      <c r="HD62" s="39"/>
      <c r="HE62" s="39"/>
      <c r="HF62" s="39"/>
      <c r="HG62" s="39"/>
      <c r="HH62" s="39"/>
      <c r="HI62" s="39"/>
      <c r="HJ62" s="39"/>
      <c r="HK62" s="39"/>
      <c r="HL62" s="39"/>
      <c r="HM62" s="39"/>
      <c r="HN62" s="39"/>
      <c r="HO62" s="39"/>
      <c r="HP62" s="39"/>
      <c r="HQ62" s="39"/>
      <c r="HR62" s="39"/>
      <c r="HS62" s="39"/>
      <c r="HT62" s="39"/>
      <c r="HU62" s="39"/>
      <c r="HV62" s="39"/>
      <c r="HW62" s="39"/>
      <c r="HX62" s="39"/>
      <c r="HY62" s="39"/>
      <c r="HZ62" s="39"/>
      <c r="IA62" s="39"/>
      <c r="IB62" s="39"/>
      <c r="IC62" s="39"/>
    </row>
    <row r="63" spans="1:237">
      <c r="A63" s="626"/>
      <c r="B63" s="627"/>
      <c r="C63" s="627"/>
      <c r="D63" s="669"/>
      <c r="E63" s="669"/>
      <c r="F63" s="669"/>
      <c r="G63" s="669"/>
      <c r="H63" s="669"/>
      <c r="I63" s="669"/>
      <c r="J63" s="669"/>
      <c r="K63" s="669"/>
      <c r="L63" s="669"/>
      <c r="M63" s="669"/>
      <c r="N63" s="669"/>
      <c r="O63" s="669"/>
      <c r="P63" s="669"/>
      <c r="Q63" s="669"/>
      <c r="R63" s="669"/>
      <c r="S63" s="669"/>
      <c r="T63" s="669"/>
      <c r="U63" s="669"/>
      <c r="V63" s="669"/>
      <c r="W63" s="669"/>
      <c r="X63" s="669"/>
      <c r="Y63" s="669"/>
      <c r="Z63" s="669"/>
      <c r="AA63" s="669"/>
      <c r="AB63" s="669"/>
      <c r="AC63" s="669"/>
      <c r="AD63" s="669"/>
      <c r="AE63" s="669"/>
      <c r="AF63" s="669"/>
      <c r="AG63" s="669"/>
      <c r="AH63" s="669"/>
      <c r="AI63" s="669"/>
      <c r="AJ63" s="669"/>
      <c r="AK63" s="669"/>
      <c r="AL63" s="669"/>
      <c r="AM63" s="669"/>
      <c r="AN63" s="669"/>
      <c r="AO63" s="669"/>
      <c r="AP63" s="669"/>
      <c r="AQ63" s="669"/>
      <c r="AR63" s="669"/>
      <c r="AS63" s="669"/>
      <c r="AT63" s="669"/>
      <c r="AU63" s="674"/>
      <c r="AV63" s="674"/>
      <c r="AW63" s="675"/>
      <c r="AX63" s="39"/>
      <c r="AY63" s="39"/>
      <c r="AZ63" s="39"/>
      <c r="BA63" s="39"/>
      <c r="BB63" s="39"/>
      <c r="BC63" s="39"/>
      <c r="BD63" s="39"/>
      <c r="BE63" s="39"/>
      <c r="BF63" s="39"/>
      <c r="BG63" s="39"/>
      <c r="BH63" s="39"/>
      <c r="BI63" s="39"/>
      <c r="BJ63" s="39"/>
      <c r="BK63" s="39"/>
      <c r="BL63" s="39"/>
      <c r="BM63" s="39"/>
      <c r="BN63" s="39"/>
      <c r="BO63" s="39"/>
      <c r="BP63" s="94" t="s">
        <v>266</v>
      </c>
      <c r="BQ63" s="39"/>
      <c r="BR63" s="39"/>
      <c r="BS63" s="39"/>
      <c r="BT63" s="39"/>
      <c r="BU63" s="39"/>
      <c r="BV63" s="39"/>
      <c r="BW63" s="39"/>
      <c r="BX63" s="39"/>
      <c r="BY63" s="39"/>
      <c r="BZ63" s="39"/>
      <c r="CA63" s="39"/>
      <c r="CB63" s="39"/>
      <c r="CC63" s="39"/>
      <c r="CD63" s="39"/>
      <c r="CE63" s="39"/>
      <c r="CF63" s="39"/>
      <c r="CG63" s="39"/>
      <c r="CH63" s="39"/>
      <c r="CI63" s="39"/>
      <c r="CJ63" s="39"/>
      <c r="CK63" s="39"/>
      <c r="CL63" s="39"/>
      <c r="CM63" s="39"/>
      <c r="CN63" s="39"/>
      <c r="CO63" s="39"/>
      <c r="CP63" s="39"/>
      <c r="CQ63" s="39"/>
      <c r="CR63" s="39"/>
      <c r="CS63" s="39"/>
      <c r="CT63" s="39"/>
      <c r="CU63" s="39"/>
      <c r="CV63" s="39"/>
      <c r="CW63" s="39"/>
      <c r="CX63" s="39"/>
      <c r="CY63" s="39"/>
      <c r="CZ63" s="39"/>
      <c r="DA63" s="39"/>
      <c r="DB63" s="39"/>
      <c r="DC63" s="39"/>
      <c r="DD63" s="39"/>
      <c r="DE63" s="39"/>
      <c r="DF63" s="39"/>
      <c r="DG63" s="39"/>
      <c r="DH63" s="39"/>
      <c r="DI63" s="39"/>
      <c r="DJ63" s="39"/>
      <c r="DK63" s="39"/>
      <c r="DL63" s="39"/>
      <c r="DM63" s="39"/>
      <c r="DN63" s="39"/>
      <c r="DO63" s="39"/>
      <c r="DP63" s="39"/>
      <c r="DQ63" s="39"/>
      <c r="DR63" s="39"/>
      <c r="DS63" s="39"/>
      <c r="DT63" s="39"/>
      <c r="DU63" s="39"/>
      <c r="DV63" s="39"/>
      <c r="DW63" s="39"/>
      <c r="DX63" s="39"/>
      <c r="DY63" s="39"/>
      <c r="DZ63" s="39"/>
      <c r="EA63" s="39"/>
      <c r="EB63" s="39"/>
      <c r="EC63" s="39"/>
      <c r="ED63" s="39"/>
      <c r="EE63" s="39"/>
      <c r="EF63" s="39"/>
      <c r="EG63" s="39"/>
      <c r="EH63" s="39"/>
      <c r="EI63" s="39"/>
      <c r="EJ63" s="39"/>
      <c r="EK63" s="39"/>
      <c r="EL63" s="39"/>
      <c r="EM63" s="39"/>
      <c r="EN63" s="39"/>
      <c r="EO63" s="39"/>
      <c r="EP63" s="39"/>
      <c r="EQ63" s="39"/>
      <c r="ER63" s="39"/>
      <c r="ES63" s="39"/>
      <c r="ET63" s="39"/>
      <c r="EU63" s="39"/>
      <c r="EV63" s="39"/>
      <c r="EW63" s="39"/>
      <c r="EX63" s="39"/>
      <c r="EY63" s="39"/>
      <c r="EZ63" s="39"/>
      <c r="FA63" s="39"/>
      <c r="FB63" s="39"/>
      <c r="FC63" s="39"/>
      <c r="FD63" s="39"/>
      <c r="FE63" s="39"/>
      <c r="FF63" s="39"/>
      <c r="FG63" s="39"/>
      <c r="FH63" s="39"/>
      <c r="FI63" s="39"/>
      <c r="FJ63" s="39"/>
      <c r="FK63" s="39"/>
      <c r="FL63" s="39"/>
      <c r="FM63" s="39"/>
      <c r="FN63" s="39"/>
      <c r="FO63" s="39"/>
      <c r="FP63" s="39"/>
      <c r="FQ63" s="39"/>
      <c r="FR63" s="39"/>
      <c r="FS63" s="39"/>
      <c r="FT63" s="39"/>
      <c r="FU63" s="39"/>
      <c r="FV63" s="39"/>
      <c r="FW63" s="39"/>
      <c r="FX63" s="39"/>
      <c r="FY63" s="39"/>
      <c r="FZ63" s="39"/>
      <c r="GA63" s="39"/>
      <c r="GB63" s="39"/>
      <c r="GC63" s="39"/>
      <c r="GD63" s="39"/>
      <c r="GE63" s="39"/>
      <c r="GF63" s="39"/>
      <c r="GG63" s="39"/>
      <c r="GH63" s="39"/>
      <c r="GI63" s="39"/>
      <c r="GJ63" s="39"/>
      <c r="GK63" s="39"/>
      <c r="GL63" s="39"/>
      <c r="GM63" s="39"/>
      <c r="GN63" s="39"/>
      <c r="GO63" s="39"/>
      <c r="GP63" s="39"/>
      <c r="GQ63" s="39"/>
      <c r="GR63" s="39"/>
      <c r="GS63" s="39"/>
      <c r="GT63" s="39"/>
      <c r="GU63" s="39"/>
      <c r="GV63" s="39"/>
      <c r="GW63" s="39"/>
      <c r="GX63" s="39"/>
      <c r="GY63" s="39"/>
      <c r="GZ63" s="39"/>
      <c r="HA63" s="39"/>
      <c r="HB63" s="39"/>
      <c r="HC63" s="39"/>
      <c r="HD63" s="39"/>
      <c r="HE63" s="39"/>
      <c r="HF63" s="39"/>
      <c r="HG63" s="39"/>
      <c r="HH63" s="39"/>
      <c r="HI63" s="39"/>
      <c r="HJ63" s="39"/>
      <c r="HK63" s="39"/>
      <c r="HL63" s="39"/>
      <c r="HM63" s="39"/>
      <c r="HN63" s="39"/>
      <c r="HO63" s="39"/>
      <c r="HP63" s="39"/>
      <c r="HQ63" s="39"/>
      <c r="HR63" s="39"/>
      <c r="HS63" s="39"/>
      <c r="HT63" s="39"/>
      <c r="HU63" s="39"/>
      <c r="HV63" s="39"/>
      <c r="HW63" s="39"/>
      <c r="HX63" s="39"/>
      <c r="HY63" s="39"/>
      <c r="HZ63" s="39"/>
      <c r="IA63" s="39"/>
      <c r="IB63" s="39"/>
      <c r="IC63" s="39"/>
    </row>
    <row r="64" spans="1:237">
      <c r="A64" s="626"/>
      <c r="B64" s="627"/>
      <c r="C64" s="627"/>
      <c r="D64" s="669" t="s">
        <v>325</v>
      </c>
      <c r="E64" s="669"/>
      <c r="F64" s="669"/>
      <c r="G64" s="669"/>
      <c r="H64" s="669"/>
      <c r="I64" s="669"/>
      <c r="J64" s="669"/>
      <c r="K64" s="669"/>
      <c r="L64" s="669"/>
      <c r="M64" s="669"/>
      <c r="N64" s="669"/>
      <c r="O64" s="669"/>
      <c r="P64" s="669"/>
      <c r="Q64" s="669"/>
      <c r="R64" s="669"/>
      <c r="S64" s="669"/>
      <c r="T64" s="669"/>
      <c r="U64" s="669"/>
      <c r="V64" s="669"/>
      <c r="W64" s="669"/>
      <c r="X64" s="669"/>
      <c r="Y64" s="669"/>
      <c r="Z64" s="669"/>
      <c r="AA64" s="669"/>
      <c r="AB64" s="669"/>
      <c r="AC64" s="669"/>
      <c r="AD64" s="669"/>
      <c r="AE64" s="669"/>
      <c r="AF64" s="669"/>
      <c r="AG64" s="669"/>
      <c r="AH64" s="669"/>
      <c r="AI64" s="669"/>
      <c r="AJ64" s="669"/>
      <c r="AK64" s="669"/>
      <c r="AL64" s="669"/>
      <c r="AM64" s="669"/>
      <c r="AN64" s="669"/>
      <c r="AO64" s="669"/>
      <c r="AP64" s="669"/>
      <c r="AQ64" s="669"/>
      <c r="AR64" s="669"/>
      <c r="AS64" s="669"/>
      <c r="AT64" s="669"/>
      <c r="AU64" s="674"/>
      <c r="AV64" s="674"/>
      <c r="AW64" s="675"/>
      <c r="AX64" s="39"/>
      <c r="AY64" s="39"/>
      <c r="AZ64" s="39"/>
      <c r="BA64" s="39"/>
      <c r="BB64" s="39"/>
      <c r="BC64" s="39"/>
      <c r="BD64" s="39"/>
      <c r="BE64" s="39"/>
      <c r="BF64" s="39"/>
      <c r="BG64" s="39"/>
      <c r="BH64" s="39"/>
      <c r="BI64" s="39"/>
      <c r="BJ64" s="39"/>
      <c r="BK64" s="39"/>
      <c r="BL64" s="39"/>
      <c r="BM64" s="39"/>
      <c r="BN64" s="39"/>
      <c r="BO64" s="39"/>
      <c r="BP64" s="94" t="s">
        <v>269</v>
      </c>
      <c r="BQ64" s="39"/>
      <c r="BR64" s="39"/>
      <c r="BS64" s="39"/>
      <c r="BT64" s="39"/>
      <c r="BU64" s="39"/>
      <c r="BV64" s="39"/>
      <c r="BW64" s="39"/>
      <c r="BX64" s="39"/>
      <c r="BY64" s="39"/>
      <c r="BZ64" s="39"/>
      <c r="CA64" s="39"/>
      <c r="CB64" s="39"/>
      <c r="CC64" s="39"/>
      <c r="CD64" s="39"/>
      <c r="CE64" s="39"/>
      <c r="CF64" s="39"/>
      <c r="CG64" s="39"/>
      <c r="CH64" s="39"/>
      <c r="CI64" s="39"/>
      <c r="CJ64" s="39"/>
      <c r="CK64" s="39"/>
      <c r="CL64" s="39"/>
      <c r="CM64" s="39"/>
      <c r="CN64" s="39"/>
      <c r="CO64" s="39"/>
      <c r="CP64" s="39"/>
      <c r="CQ64" s="39"/>
      <c r="CR64" s="39"/>
      <c r="CS64" s="39"/>
      <c r="CT64" s="39"/>
      <c r="CU64" s="39"/>
      <c r="CV64" s="39"/>
      <c r="CW64" s="39"/>
      <c r="CX64" s="39"/>
      <c r="CY64" s="39"/>
      <c r="CZ64" s="39"/>
      <c r="DA64" s="39"/>
      <c r="DB64" s="39"/>
      <c r="DC64" s="39"/>
      <c r="DD64" s="39"/>
      <c r="DE64" s="39"/>
      <c r="DF64" s="39"/>
      <c r="DG64" s="39"/>
      <c r="DH64" s="39"/>
      <c r="DI64" s="39"/>
      <c r="DJ64" s="39"/>
      <c r="DK64" s="39"/>
      <c r="DL64" s="39"/>
      <c r="DM64" s="39"/>
      <c r="DN64" s="39"/>
      <c r="DO64" s="39"/>
      <c r="DP64" s="39"/>
      <c r="DQ64" s="39"/>
      <c r="DR64" s="39"/>
      <c r="DS64" s="39"/>
      <c r="DT64" s="39"/>
      <c r="DU64" s="39"/>
      <c r="DV64" s="39"/>
      <c r="DW64" s="39"/>
      <c r="DX64" s="39"/>
      <c r="DY64" s="39"/>
      <c r="DZ64" s="39"/>
      <c r="EA64" s="39"/>
      <c r="EB64" s="39"/>
      <c r="EC64" s="39"/>
      <c r="ED64" s="39"/>
      <c r="EE64" s="39"/>
      <c r="EF64" s="39"/>
      <c r="EG64" s="39"/>
      <c r="EH64" s="39"/>
      <c r="EI64" s="39"/>
      <c r="EJ64" s="39"/>
      <c r="EK64" s="39"/>
      <c r="EL64" s="39"/>
      <c r="EM64" s="39"/>
      <c r="EN64" s="39"/>
      <c r="EO64" s="39"/>
      <c r="EP64" s="39"/>
      <c r="EQ64" s="39"/>
      <c r="ER64" s="39"/>
      <c r="ES64" s="39"/>
      <c r="ET64" s="39"/>
      <c r="EU64" s="39"/>
      <c r="EV64" s="39"/>
      <c r="EW64" s="39"/>
      <c r="EX64" s="39"/>
      <c r="EY64" s="39"/>
      <c r="EZ64" s="39"/>
      <c r="FA64" s="39"/>
      <c r="FB64" s="39"/>
      <c r="FC64" s="39"/>
      <c r="FD64" s="39"/>
      <c r="FE64" s="39"/>
      <c r="FF64" s="39"/>
      <c r="FG64" s="39"/>
      <c r="FH64" s="39"/>
      <c r="FI64" s="39"/>
      <c r="FJ64" s="39"/>
      <c r="FK64" s="39"/>
      <c r="FL64" s="39"/>
      <c r="FM64" s="39"/>
      <c r="FN64" s="39"/>
      <c r="FO64" s="39"/>
      <c r="FP64" s="39"/>
      <c r="FQ64" s="39"/>
      <c r="FR64" s="39"/>
      <c r="FS64" s="39"/>
      <c r="FT64" s="39"/>
      <c r="FU64" s="39"/>
      <c r="FV64" s="39"/>
      <c r="FW64" s="39"/>
      <c r="FX64" s="39"/>
      <c r="FY64" s="39"/>
      <c r="FZ64" s="39"/>
      <c r="GA64" s="39"/>
      <c r="GB64" s="39"/>
      <c r="GC64" s="39"/>
      <c r="GD64" s="39"/>
      <c r="GE64" s="39"/>
      <c r="GF64" s="39"/>
      <c r="GG64" s="39"/>
      <c r="GH64" s="39"/>
      <c r="GI64" s="39"/>
      <c r="GJ64" s="39"/>
      <c r="GK64" s="39"/>
      <c r="GL64" s="39"/>
      <c r="GM64" s="39"/>
      <c r="GN64" s="39"/>
      <c r="GO64" s="39"/>
      <c r="GP64" s="39"/>
      <c r="GQ64" s="39"/>
      <c r="GR64" s="39"/>
      <c r="GS64" s="39"/>
      <c r="GT64" s="39"/>
      <c r="GU64" s="39"/>
      <c r="GV64" s="39"/>
      <c r="GW64" s="39"/>
      <c r="GX64" s="39"/>
      <c r="GY64" s="39"/>
      <c r="GZ64" s="39"/>
      <c r="HA64" s="39"/>
      <c r="HB64" s="39"/>
      <c r="HC64" s="39"/>
      <c r="HD64" s="39"/>
      <c r="HE64" s="39"/>
      <c r="HF64" s="39"/>
      <c r="HG64" s="39"/>
      <c r="HH64" s="39"/>
      <c r="HI64" s="39"/>
      <c r="HJ64" s="39"/>
      <c r="HK64" s="39"/>
      <c r="HL64" s="39"/>
      <c r="HM64" s="39"/>
      <c r="HN64" s="39"/>
      <c r="HO64" s="39"/>
      <c r="HP64" s="39"/>
      <c r="HQ64" s="39"/>
      <c r="HR64" s="39"/>
      <c r="HS64" s="39"/>
      <c r="HT64" s="39"/>
      <c r="HU64" s="39"/>
      <c r="HV64" s="39"/>
      <c r="HW64" s="39"/>
      <c r="HX64" s="39"/>
      <c r="HY64" s="39"/>
      <c r="HZ64" s="39"/>
      <c r="IA64" s="39"/>
      <c r="IB64" s="39"/>
      <c r="IC64" s="39"/>
    </row>
    <row r="65" spans="1:237">
      <c r="A65" s="626"/>
      <c r="B65" s="627"/>
      <c r="C65" s="627"/>
      <c r="D65" s="669"/>
      <c r="E65" s="669"/>
      <c r="F65" s="669"/>
      <c r="G65" s="669"/>
      <c r="H65" s="669"/>
      <c r="I65" s="669"/>
      <c r="J65" s="669"/>
      <c r="K65" s="669"/>
      <c r="L65" s="669"/>
      <c r="M65" s="669"/>
      <c r="N65" s="669"/>
      <c r="O65" s="669"/>
      <c r="P65" s="669"/>
      <c r="Q65" s="669"/>
      <c r="R65" s="669"/>
      <c r="S65" s="669"/>
      <c r="T65" s="669"/>
      <c r="U65" s="669"/>
      <c r="V65" s="669"/>
      <c r="W65" s="669"/>
      <c r="X65" s="669"/>
      <c r="Y65" s="669"/>
      <c r="Z65" s="669"/>
      <c r="AA65" s="669"/>
      <c r="AB65" s="669"/>
      <c r="AC65" s="669"/>
      <c r="AD65" s="669"/>
      <c r="AE65" s="669"/>
      <c r="AF65" s="669"/>
      <c r="AG65" s="669"/>
      <c r="AH65" s="669"/>
      <c r="AI65" s="669"/>
      <c r="AJ65" s="669"/>
      <c r="AK65" s="669"/>
      <c r="AL65" s="669"/>
      <c r="AM65" s="669"/>
      <c r="AN65" s="669"/>
      <c r="AO65" s="669"/>
      <c r="AP65" s="669"/>
      <c r="AQ65" s="669"/>
      <c r="AR65" s="669"/>
      <c r="AS65" s="669"/>
      <c r="AT65" s="669"/>
      <c r="AU65" s="674"/>
      <c r="AV65" s="674"/>
      <c r="AW65" s="675"/>
      <c r="AX65" s="39"/>
      <c r="AY65" s="39"/>
      <c r="AZ65" s="39"/>
      <c r="BA65" s="39"/>
      <c r="BB65" s="39"/>
      <c r="BC65" s="39"/>
      <c r="BD65" s="39"/>
      <c r="BE65" s="39"/>
      <c r="BF65" s="39"/>
      <c r="BG65" s="39"/>
      <c r="BH65" s="39"/>
      <c r="BI65" s="39"/>
      <c r="BJ65" s="39"/>
      <c r="BK65" s="39"/>
      <c r="BL65" s="39"/>
      <c r="BM65" s="39"/>
      <c r="BN65" s="39"/>
      <c r="BO65" s="39"/>
      <c r="BP65" s="94" t="s">
        <v>272</v>
      </c>
      <c r="BQ65" s="39"/>
      <c r="BR65" s="39"/>
      <c r="BS65" s="39"/>
      <c r="BT65" s="39"/>
      <c r="BU65" s="39"/>
      <c r="BV65" s="39"/>
      <c r="BW65" s="39"/>
      <c r="BX65" s="39"/>
      <c r="BY65" s="39"/>
      <c r="BZ65" s="39"/>
      <c r="CA65" s="39"/>
      <c r="CB65" s="39"/>
      <c r="CC65" s="39"/>
      <c r="CD65" s="39"/>
      <c r="CE65" s="39"/>
      <c r="CF65" s="39"/>
      <c r="CG65" s="39"/>
      <c r="CH65" s="39"/>
      <c r="CI65" s="39"/>
      <c r="CJ65" s="39"/>
      <c r="CK65" s="39"/>
      <c r="CL65" s="39"/>
      <c r="CM65" s="39"/>
      <c r="CN65" s="39"/>
      <c r="CO65" s="39"/>
      <c r="CP65" s="39"/>
      <c r="CQ65" s="39"/>
      <c r="CR65" s="39"/>
      <c r="CS65" s="39"/>
      <c r="CT65" s="39"/>
      <c r="CU65" s="39"/>
      <c r="CV65" s="39"/>
      <c r="CW65" s="39"/>
      <c r="CX65" s="39"/>
      <c r="CY65" s="39"/>
      <c r="CZ65" s="39"/>
      <c r="DA65" s="39"/>
      <c r="DB65" s="39"/>
      <c r="DC65" s="39"/>
      <c r="DD65" s="39"/>
      <c r="DE65" s="39"/>
      <c r="DF65" s="39"/>
      <c r="DG65" s="39"/>
      <c r="DH65" s="39"/>
      <c r="DI65" s="39"/>
      <c r="DJ65" s="39"/>
      <c r="DK65" s="39"/>
      <c r="DL65" s="39"/>
      <c r="DM65" s="39"/>
      <c r="DN65" s="39"/>
      <c r="DO65" s="39"/>
      <c r="DP65" s="39"/>
      <c r="DQ65" s="39"/>
      <c r="DR65" s="39"/>
      <c r="DS65" s="39"/>
      <c r="DT65" s="39"/>
      <c r="DU65" s="39"/>
      <c r="DV65" s="39"/>
      <c r="DW65" s="39"/>
      <c r="DX65" s="39"/>
      <c r="DY65" s="39"/>
      <c r="DZ65" s="39"/>
      <c r="EA65" s="39"/>
      <c r="EB65" s="39"/>
      <c r="EC65" s="39"/>
      <c r="ED65" s="39"/>
      <c r="EE65" s="39"/>
      <c r="EF65" s="39"/>
      <c r="EG65" s="39"/>
      <c r="EH65" s="39"/>
      <c r="EI65" s="39"/>
      <c r="EJ65" s="39"/>
      <c r="EK65" s="39"/>
      <c r="EL65" s="39"/>
      <c r="EM65" s="39"/>
      <c r="EN65" s="39"/>
      <c r="EO65" s="39"/>
      <c r="EP65" s="39"/>
      <c r="EQ65" s="39"/>
      <c r="ER65" s="39"/>
      <c r="ES65" s="39"/>
      <c r="ET65" s="39"/>
      <c r="EU65" s="39"/>
      <c r="EV65" s="39"/>
      <c r="EW65" s="39"/>
      <c r="EX65" s="39"/>
      <c r="EY65" s="39"/>
      <c r="EZ65" s="39"/>
      <c r="FA65" s="39"/>
      <c r="FB65" s="39"/>
      <c r="FC65" s="39"/>
      <c r="FD65" s="39"/>
      <c r="FE65" s="39"/>
      <c r="FF65" s="39"/>
      <c r="FG65" s="39"/>
      <c r="FH65" s="39"/>
      <c r="FI65" s="39"/>
      <c r="FJ65" s="39"/>
      <c r="FK65" s="39"/>
      <c r="FL65" s="39"/>
      <c r="FM65" s="39"/>
      <c r="FN65" s="39"/>
      <c r="FO65" s="39"/>
      <c r="FP65" s="39"/>
      <c r="FQ65" s="39"/>
      <c r="FR65" s="39"/>
      <c r="FS65" s="39"/>
      <c r="FT65" s="39"/>
      <c r="FU65" s="39"/>
      <c r="FV65" s="39"/>
      <c r="FW65" s="39"/>
      <c r="FX65" s="39"/>
      <c r="FY65" s="39"/>
      <c r="FZ65" s="39"/>
      <c r="GA65" s="39"/>
      <c r="GB65" s="39"/>
      <c r="GC65" s="39"/>
      <c r="GD65" s="39"/>
      <c r="GE65" s="39"/>
      <c r="GF65" s="39"/>
      <c r="GG65" s="39"/>
      <c r="GH65" s="39"/>
      <c r="GI65" s="39"/>
      <c r="GJ65" s="39"/>
      <c r="GK65" s="39"/>
      <c r="GL65" s="39"/>
      <c r="GM65" s="39"/>
      <c r="GN65" s="39"/>
      <c r="GO65" s="39"/>
      <c r="GP65" s="39"/>
      <c r="GQ65" s="39"/>
      <c r="GR65" s="39"/>
      <c r="GS65" s="39"/>
      <c r="GT65" s="39"/>
      <c r="GU65" s="39"/>
      <c r="GV65" s="39"/>
      <c r="GW65" s="39"/>
      <c r="GX65" s="39"/>
      <c r="GY65" s="39"/>
      <c r="GZ65" s="39"/>
      <c r="HA65" s="39"/>
      <c r="HB65" s="39"/>
      <c r="HC65" s="39"/>
      <c r="HD65" s="39"/>
      <c r="HE65" s="39"/>
      <c r="HF65" s="39"/>
      <c r="HG65" s="39"/>
      <c r="HH65" s="39"/>
      <c r="HI65" s="39"/>
      <c r="HJ65" s="39"/>
      <c r="HK65" s="39"/>
      <c r="HL65" s="39"/>
      <c r="HM65" s="39"/>
      <c r="HN65" s="39"/>
      <c r="HO65" s="39"/>
      <c r="HP65" s="39"/>
      <c r="HQ65" s="39"/>
      <c r="HR65" s="39"/>
      <c r="HS65" s="39"/>
      <c r="HT65" s="39"/>
      <c r="HU65" s="39"/>
      <c r="HV65" s="39"/>
      <c r="HW65" s="39"/>
      <c r="HX65" s="39"/>
      <c r="HY65" s="39"/>
      <c r="HZ65" s="39"/>
      <c r="IA65" s="39"/>
      <c r="IB65" s="39"/>
      <c r="IC65" s="39"/>
    </row>
    <row r="66" spans="1:237" ht="14.25" customHeight="1">
      <c r="A66" s="626"/>
      <c r="B66" s="627"/>
      <c r="C66" s="627"/>
      <c r="D66" s="627"/>
      <c r="E66" s="627"/>
      <c r="F66" s="627"/>
      <c r="G66" s="627"/>
      <c r="H66" s="627"/>
      <c r="I66" s="627"/>
      <c r="J66" s="710" t="s">
        <v>326</v>
      </c>
      <c r="K66" s="674"/>
      <c r="L66" s="674"/>
      <c r="M66" s="674"/>
      <c r="N66" s="674"/>
      <c r="O66" s="674"/>
      <c r="P66" s="674"/>
      <c r="Q66" s="627"/>
      <c r="R66" s="627"/>
      <c r="S66" s="711" t="s">
        <v>327</v>
      </c>
      <c r="T66" s="711"/>
      <c r="U66" s="711"/>
      <c r="V66" s="711"/>
      <c r="W66" s="711"/>
      <c r="X66" s="711"/>
      <c r="Y66" s="711"/>
      <c r="Z66" s="711"/>
      <c r="AA66" s="711"/>
      <c r="AB66" s="711"/>
      <c r="AC66" s="711"/>
      <c r="AD66" s="627"/>
      <c r="AE66" s="627"/>
      <c r="AF66" s="627"/>
      <c r="AG66" s="627"/>
      <c r="AH66" s="627"/>
      <c r="AI66" s="627"/>
      <c r="AJ66" s="627"/>
      <c r="AK66" s="627"/>
      <c r="AL66" s="627"/>
      <c r="AM66" s="627"/>
      <c r="AN66" s="627"/>
      <c r="AO66" s="627"/>
      <c r="AP66" s="627"/>
      <c r="AQ66" s="627"/>
      <c r="AR66" s="627"/>
      <c r="AS66" s="627"/>
      <c r="AT66" s="627"/>
      <c r="AU66" s="674"/>
      <c r="AV66" s="674"/>
      <c r="AW66" s="675"/>
      <c r="BP66" s="94" t="s">
        <v>274</v>
      </c>
    </row>
    <row r="67" spans="1:237">
      <c r="A67" s="626"/>
      <c r="B67" s="627"/>
      <c r="C67" s="627"/>
      <c r="D67" s="627"/>
      <c r="E67" s="627"/>
      <c r="F67" s="627"/>
      <c r="G67" s="627"/>
      <c r="H67" s="627"/>
      <c r="I67" s="627"/>
      <c r="J67" s="627"/>
      <c r="K67" s="627"/>
      <c r="L67" s="627"/>
      <c r="M67" s="627"/>
      <c r="N67" s="627"/>
      <c r="O67" s="627"/>
      <c r="P67" s="627"/>
      <c r="Q67" s="627"/>
      <c r="R67" s="627"/>
      <c r="S67" s="627"/>
      <c r="T67" s="627"/>
      <c r="U67" s="627"/>
      <c r="V67" s="627"/>
      <c r="W67" s="627"/>
      <c r="X67" s="627"/>
      <c r="Y67" s="627"/>
      <c r="Z67" s="627"/>
      <c r="AA67" s="627"/>
      <c r="AB67" s="627"/>
      <c r="AC67" s="627"/>
      <c r="AD67" s="627"/>
      <c r="AE67" s="627"/>
      <c r="AF67" s="627"/>
      <c r="AG67" s="627"/>
      <c r="AH67" s="627"/>
      <c r="AI67" s="627"/>
      <c r="AJ67" s="627"/>
      <c r="AK67" s="627"/>
      <c r="AL67" s="627"/>
      <c r="AM67" s="627"/>
      <c r="AN67" s="627"/>
      <c r="AO67" s="627"/>
      <c r="AP67" s="627"/>
      <c r="AQ67" s="627"/>
      <c r="AR67" s="627"/>
      <c r="AS67" s="627"/>
      <c r="AT67" s="627"/>
      <c r="AU67" s="674"/>
      <c r="AV67" s="674"/>
      <c r="AW67" s="675"/>
      <c r="BP67" s="94" t="s">
        <v>275</v>
      </c>
    </row>
    <row r="68" spans="1:237" ht="14.25" customHeight="1">
      <c r="A68" s="626"/>
      <c r="B68" s="627"/>
      <c r="C68" s="627"/>
      <c r="D68" s="627"/>
      <c r="E68" s="627"/>
      <c r="F68" s="627"/>
      <c r="G68" s="627"/>
      <c r="H68" s="627"/>
      <c r="I68" s="627"/>
      <c r="J68" s="710"/>
      <c r="K68" s="674"/>
      <c r="L68" s="674"/>
      <c r="M68" s="674"/>
      <c r="N68" s="674"/>
      <c r="O68" s="674"/>
      <c r="P68" s="674"/>
      <c r="Q68" s="627"/>
      <c r="R68" s="627"/>
      <c r="S68" s="711"/>
      <c r="T68" s="711"/>
      <c r="U68" s="711"/>
      <c r="V68" s="711"/>
      <c r="W68" s="711"/>
      <c r="X68" s="711"/>
      <c r="Y68" s="711"/>
      <c r="Z68" s="711"/>
      <c r="AA68" s="711"/>
      <c r="AB68" s="711"/>
      <c r="AC68" s="711"/>
      <c r="AD68" s="627"/>
      <c r="AE68" s="627"/>
      <c r="AF68" s="627"/>
      <c r="AG68" s="627"/>
      <c r="AH68" s="627"/>
      <c r="AI68" s="627"/>
      <c r="AJ68" s="627"/>
      <c r="AK68" s="627"/>
      <c r="AL68" s="627"/>
      <c r="AM68" s="627"/>
      <c r="AN68" s="627"/>
      <c r="AO68" s="627"/>
      <c r="AP68" s="627"/>
      <c r="AQ68" s="627"/>
      <c r="AR68" s="627"/>
      <c r="AS68" s="627"/>
      <c r="AT68" s="627"/>
      <c r="AU68" s="674"/>
      <c r="AV68" s="674"/>
      <c r="AW68" s="675"/>
    </row>
    <row r="69" spans="1:237">
      <c r="A69" s="626"/>
      <c r="B69" s="627"/>
      <c r="C69" s="627"/>
      <c r="D69" s="627"/>
      <c r="E69" s="627"/>
      <c r="F69" s="627"/>
      <c r="G69" s="627"/>
      <c r="H69" s="627"/>
      <c r="I69" s="627"/>
      <c r="J69" s="627"/>
      <c r="K69" s="627"/>
      <c r="L69" s="627"/>
      <c r="M69" s="627"/>
      <c r="N69" s="627"/>
      <c r="O69" s="627"/>
      <c r="P69" s="627"/>
      <c r="Q69" s="627"/>
      <c r="R69" s="627"/>
      <c r="S69" s="627"/>
      <c r="T69" s="627"/>
      <c r="U69" s="627"/>
      <c r="V69" s="627"/>
      <c r="W69" s="627"/>
      <c r="X69" s="627"/>
      <c r="Y69" s="627"/>
      <c r="Z69" s="627"/>
      <c r="AA69" s="627"/>
      <c r="AB69" s="627"/>
      <c r="AC69" s="627"/>
      <c r="AD69" s="627"/>
      <c r="AE69" s="627"/>
      <c r="AF69" s="627"/>
      <c r="AG69" s="627"/>
      <c r="AH69" s="627"/>
      <c r="AI69" s="627"/>
      <c r="AJ69" s="627"/>
      <c r="AK69" s="627"/>
      <c r="AL69" s="627"/>
      <c r="AM69" s="627"/>
      <c r="AN69" s="627"/>
      <c r="AO69" s="627"/>
      <c r="AP69" s="627"/>
      <c r="AQ69" s="627"/>
      <c r="AR69" s="627"/>
      <c r="AS69" s="627"/>
      <c r="AT69" s="627"/>
      <c r="AU69" s="674"/>
      <c r="AV69" s="674"/>
      <c r="AW69" s="675"/>
    </row>
    <row r="70" spans="1:237" ht="13.5" customHeight="1" thickBot="1">
      <c r="A70" s="667"/>
      <c r="B70" s="668"/>
      <c r="C70" s="668"/>
      <c r="D70" s="668"/>
      <c r="E70" s="668"/>
      <c r="F70" s="668"/>
      <c r="G70" s="668"/>
      <c r="H70" s="668"/>
      <c r="I70" s="668"/>
      <c r="J70" s="668"/>
      <c r="K70" s="668"/>
      <c r="L70" s="668"/>
      <c r="M70" s="668"/>
      <c r="N70" s="668"/>
      <c r="O70" s="668"/>
      <c r="P70" s="668"/>
      <c r="Q70" s="668"/>
      <c r="R70" s="668"/>
      <c r="S70" s="668"/>
      <c r="T70" s="668"/>
      <c r="U70" s="668"/>
      <c r="V70" s="668"/>
      <c r="W70" s="668"/>
      <c r="X70" s="668"/>
      <c r="Y70" s="668"/>
      <c r="Z70" s="668"/>
      <c r="AA70" s="668"/>
      <c r="AB70" s="668"/>
      <c r="AC70" s="668"/>
      <c r="AD70" s="668"/>
      <c r="AE70" s="668"/>
      <c r="AF70" s="668"/>
      <c r="AG70" s="668"/>
      <c r="AH70" s="668"/>
      <c r="AI70" s="668"/>
      <c r="AJ70" s="668"/>
      <c r="AK70" s="668"/>
      <c r="AL70" s="668"/>
      <c r="AM70" s="668"/>
      <c r="AN70" s="668"/>
      <c r="AO70" s="668"/>
      <c r="AP70" s="668"/>
      <c r="AQ70" s="668"/>
      <c r="AR70" s="668"/>
      <c r="AS70" s="668"/>
      <c r="AT70" s="668"/>
      <c r="AU70" s="676"/>
      <c r="AV70" s="676"/>
      <c r="AW70" s="677"/>
    </row>
  </sheetData>
  <mergeCells count="112">
    <mergeCell ref="D69:AT70"/>
    <mergeCell ref="D64:AT64"/>
    <mergeCell ref="D65:AT65"/>
    <mergeCell ref="D66:I66"/>
    <mergeCell ref="J66:P66"/>
    <mergeCell ref="Q66:R66"/>
    <mergeCell ref="S66:AC66"/>
    <mergeCell ref="AD66:AT66"/>
    <mergeCell ref="D67:AT67"/>
    <mergeCell ref="D68:I68"/>
    <mergeCell ref="J68:P68"/>
    <mergeCell ref="Q68:R68"/>
    <mergeCell ref="S68:AC68"/>
    <mergeCell ref="AD68:AT68"/>
    <mergeCell ref="D58:T59"/>
    <mergeCell ref="U58:AB59"/>
    <mergeCell ref="AC58:AG58"/>
    <mergeCell ref="AH58:AQ59"/>
    <mergeCell ref="AR58:AT59"/>
    <mergeCell ref="AC59:AG59"/>
    <mergeCell ref="D60:AT60"/>
    <mergeCell ref="D61:AT62"/>
    <mergeCell ref="D63:AT63"/>
    <mergeCell ref="D48:AT49"/>
    <mergeCell ref="D50:AT51"/>
    <mergeCell ref="D52:AT53"/>
    <mergeCell ref="D54:AT55"/>
    <mergeCell ref="D56:T57"/>
    <mergeCell ref="U56:AB57"/>
    <mergeCell ref="AC56:AG57"/>
    <mergeCell ref="AH56:AQ57"/>
    <mergeCell ref="AR56:AT57"/>
    <mergeCell ref="D39:J40"/>
    <mergeCell ref="K39:U40"/>
    <mergeCell ref="V39:AA40"/>
    <mergeCell ref="AB39:AE40"/>
    <mergeCell ref="AF39:AT40"/>
    <mergeCell ref="D41:AT41"/>
    <mergeCell ref="D42:AT43"/>
    <mergeCell ref="D44:AT45"/>
    <mergeCell ref="D46:AT47"/>
    <mergeCell ref="D35:J36"/>
    <mergeCell ref="K35:U36"/>
    <mergeCell ref="V35:AA36"/>
    <mergeCell ref="AB35:AE36"/>
    <mergeCell ref="AF35:AT36"/>
    <mergeCell ref="D37:J38"/>
    <mergeCell ref="K37:U38"/>
    <mergeCell ref="V37:AA38"/>
    <mergeCell ref="AB37:AE38"/>
    <mergeCell ref="AF37:AT38"/>
    <mergeCell ref="I24:N24"/>
    <mergeCell ref="P24:AT24"/>
    <mergeCell ref="D25:AT26"/>
    <mergeCell ref="D27:AT28"/>
    <mergeCell ref="D29:AT30"/>
    <mergeCell ref="D31:AT32"/>
    <mergeCell ref="D33:J34"/>
    <mergeCell ref="K33:U34"/>
    <mergeCell ref="V33:AE34"/>
    <mergeCell ref="AF33:AT34"/>
    <mergeCell ref="I18:N18"/>
    <mergeCell ref="P18:AT18"/>
    <mergeCell ref="I19:N20"/>
    <mergeCell ref="P19:AT20"/>
    <mergeCell ref="I21:N22"/>
    <mergeCell ref="P21:AT22"/>
    <mergeCell ref="I23:N23"/>
    <mergeCell ref="Q23:S23"/>
    <mergeCell ref="U23:X23"/>
    <mergeCell ref="Q17:X17"/>
    <mergeCell ref="A10:AW11"/>
    <mergeCell ref="A12:AW12"/>
    <mergeCell ref="A13:C70"/>
    <mergeCell ref="I13:N14"/>
    <mergeCell ref="O13:Z14"/>
    <mergeCell ref="AA13:AA14"/>
    <mergeCell ref="AB13:AE14"/>
    <mergeCell ref="AF13:AF14"/>
    <mergeCell ref="AG13:AH14"/>
    <mergeCell ref="AI13:AN14"/>
    <mergeCell ref="AO13:AT14"/>
    <mergeCell ref="AU13:AW70"/>
    <mergeCell ref="D15:H24"/>
    <mergeCell ref="I15:N16"/>
    <mergeCell ref="O15:R16"/>
    <mergeCell ref="S15:V16"/>
    <mergeCell ref="W15:Z16"/>
    <mergeCell ref="AA15:AD16"/>
    <mergeCell ref="AE15:AH16"/>
    <mergeCell ref="AI15:AL16"/>
    <mergeCell ref="AM15:AP16"/>
    <mergeCell ref="AQ15:AT16"/>
    <mergeCell ref="I17:N17"/>
    <mergeCell ref="A5:AW5"/>
    <mergeCell ref="A6:AW7"/>
    <mergeCell ref="AH8:AI9"/>
    <mergeCell ref="AJ8:AK9"/>
    <mergeCell ref="AL8:AM9"/>
    <mergeCell ref="AN8:AO9"/>
    <mergeCell ref="AP8:AQ9"/>
    <mergeCell ref="AR8:AS9"/>
    <mergeCell ref="AT8:AU9"/>
    <mergeCell ref="A1:T4"/>
    <mergeCell ref="U1:Z4"/>
    <mergeCell ref="AA1:AE4"/>
    <mergeCell ref="AF1:AI4"/>
    <mergeCell ref="AJ1:AP2"/>
    <mergeCell ref="AQ1:AQ4"/>
    <mergeCell ref="AR1:AW1"/>
    <mergeCell ref="AR2:AW4"/>
    <mergeCell ref="AJ3:AP4"/>
  </mergeCells>
  <phoneticPr fontId="39"/>
  <printOptions horizontalCentered="1" verticalCentered="1"/>
  <pageMargins left="0.19685039370078741" right="0.19685039370078741" top="0.19685039370078741" bottom="0.19685039370078741" header="0.51181102362204722" footer="0.51181102362204722"/>
  <pageSetup paperSize="9" scale="94" orientation="portrait" blackAndWhite="1"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67B1B-34F9-4BA3-BA5C-1C90CF79C728}">
  <dimension ref="A1:J22"/>
  <sheetViews>
    <sheetView workbookViewId="0">
      <selection sqref="A1:J1"/>
    </sheetView>
  </sheetViews>
  <sheetFormatPr defaultColWidth="9" defaultRowHeight="10.5"/>
  <cols>
    <col min="1" max="1" width="10.625" style="27" customWidth="1"/>
    <col min="2" max="2" width="6" style="27" customWidth="1"/>
    <col min="3" max="8" width="3.125" style="27" customWidth="1"/>
    <col min="9" max="9" width="12.625" style="27" customWidth="1"/>
    <col min="10" max="10" width="63.625" style="27" customWidth="1"/>
    <col min="11" max="11" width="9" style="27" customWidth="1"/>
    <col min="12" max="16384" width="9" style="27"/>
  </cols>
  <sheetData>
    <row r="1" spans="1:10" ht="5.25" customHeight="1">
      <c r="A1" s="714"/>
      <c r="B1" s="714"/>
      <c r="C1" s="714"/>
      <c r="D1" s="714"/>
      <c r="E1" s="714"/>
      <c r="F1" s="714"/>
      <c r="G1" s="714"/>
      <c r="H1" s="715"/>
      <c r="I1" s="715"/>
      <c r="J1" s="715"/>
    </row>
    <row r="2" spans="1:10" ht="18" customHeight="1">
      <c r="A2" s="716" t="s">
        <v>725</v>
      </c>
      <c r="B2" s="716"/>
      <c r="C2" s="716"/>
      <c r="D2" s="716"/>
      <c r="E2" s="716"/>
      <c r="F2" s="716"/>
      <c r="G2" s="716"/>
      <c r="H2" s="716"/>
      <c r="I2" s="716"/>
      <c r="J2" s="716"/>
    </row>
    <row r="3" spans="1:10" ht="15" customHeight="1">
      <c r="A3" s="715" t="s">
        <v>726</v>
      </c>
      <c r="B3" s="715"/>
      <c r="C3" s="715"/>
      <c r="D3" s="715"/>
      <c r="E3" s="715"/>
      <c r="F3" s="715"/>
      <c r="G3" s="715"/>
      <c r="H3" s="715"/>
      <c r="I3" s="715"/>
      <c r="J3" s="715"/>
    </row>
    <row r="4" spans="1:10" ht="4.5" customHeight="1">
      <c r="A4" s="715"/>
      <c r="B4" s="715"/>
      <c r="C4" s="715"/>
      <c r="D4" s="715"/>
      <c r="E4" s="715"/>
      <c r="F4" s="715"/>
      <c r="G4" s="715"/>
      <c r="H4" s="715"/>
      <c r="I4" s="715"/>
      <c r="J4" s="715"/>
    </row>
    <row r="5" spans="1:10" ht="27" customHeight="1">
      <c r="A5" s="717" t="s">
        <v>727</v>
      </c>
      <c r="B5" s="717"/>
      <c r="C5" s="717"/>
      <c r="D5" s="717"/>
      <c r="E5" s="717"/>
      <c r="F5" s="717"/>
      <c r="G5" s="717"/>
      <c r="H5" s="717"/>
      <c r="I5" s="717"/>
      <c r="J5" s="717"/>
    </row>
    <row r="6" spans="1:10" ht="30" customHeight="1">
      <c r="A6" s="712" t="s">
        <v>328</v>
      </c>
      <c r="B6" s="712"/>
      <c r="C6" s="712"/>
      <c r="D6" s="712"/>
      <c r="E6" s="712"/>
      <c r="F6" s="712"/>
      <c r="G6" s="712"/>
      <c r="H6" s="712"/>
      <c r="I6" s="713" t="s">
        <v>728</v>
      </c>
      <c r="J6" s="713"/>
    </row>
    <row r="7" spans="1:10" ht="30" customHeight="1">
      <c r="A7" s="712" t="s">
        <v>729</v>
      </c>
      <c r="B7" s="712"/>
      <c r="C7" s="712" t="s">
        <v>329</v>
      </c>
      <c r="D7" s="712"/>
      <c r="E7" s="712"/>
      <c r="F7" s="712"/>
      <c r="G7" s="712"/>
      <c r="H7" s="712"/>
      <c r="I7" s="713" t="s">
        <v>730</v>
      </c>
      <c r="J7" s="721"/>
    </row>
    <row r="8" spans="1:10" ht="42" customHeight="1">
      <c r="A8" s="712"/>
      <c r="B8" s="712"/>
      <c r="C8" s="712" t="s">
        <v>330</v>
      </c>
      <c r="D8" s="712"/>
      <c r="E8" s="712"/>
      <c r="F8" s="712"/>
      <c r="G8" s="712"/>
      <c r="H8" s="712"/>
      <c r="I8" s="720" t="s">
        <v>731</v>
      </c>
      <c r="J8" s="719"/>
    </row>
    <row r="9" spans="1:10" ht="120" customHeight="1">
      <c r="A9" s="712" t="s">
        <v>331</v>
      </c>
      <c r="B9" s="712"/>
      <c r="C9" s="712" t="s">
        <v>329</v>
      </c>
      <c r="D9" s="712"/>
      <c r="E9" s="712"/>
      <c r="F9" s="712"/>
      <c r="G9" s="712"/>
      <c r="H9" s="712"/>
      <c r="I9" s="718" t="s">
        <v>732</v>
      </c>
      <c r="J9" s="719"/>
    </row>
    <row r="10" spans="1:10" ht="59.25" customHeight="1">
      <c r="A10" s="712"/>
      <c r="B10" s="712"/>
      <c r="C10" s="712" t="s">
        <v>330</v>
      </c>
      <c r="D10" s="712"/>
      <c r="E10" s="712"/>
      <c r="F10" s="712"/>
      <c r="G10" s="712"/>
      <c r="H10" s="712"/>
      <c r="I10" s="720" t="s">
        <v>733</v>
      </c>
      <c r="J10" s="719"/>
    </row>
    <row r="11" spans="1:10" ht="129" customHeight="1">
      <c r="A11" s="713" t="s">
        <v>734</v>
      </c>
      <c r="B11" s="713"/>
      <c r="C11" s="713"/>
      <c r="D11" s="713"/>
      <c r="E11" s="713"/>
      <c r="F11" s="713"/>
      <c r="G11" s="713"/>
      <c r="H11" s="713"/>
      <c r="I11" s="718" t="s">
        <v>735</v>
      </c>
      <c r="J11" s="719"/>
    </row>
    <row r="12" spans="1:10" ht="45" customHeight="1">
      <c r="A12" s="712" t="s">
        <v>332</v>
      </c>
      <c r="B12" s="712"/>
      <c r="C12" s="712"/>
      <c r="D12" s="712"/>
      <c r="E12" s="712"/>
      <c r="F12" s="712"/>
      <c r="G12" s="712"/>
      <c r="H12" s="712"/>
      <c r="I12" s="719" t="s">
        <v>736</v>
      </c>
      <c r="J12" s="719"/>
    </row>
    <row r="13" spans="1:10" ht="26.25" customHeight="1">
      <c r="A13" s="712" t="s">
        <v>333</v>
      </c>
      <c r="B13" s="712"/>
      <c r="C13" s="712"/>
      <c r="D13" s="712"/>
      <c r="E13" s="712"/>
      <c r="F13" s="712"/>
      <c r="G13" s="712"/>
      <c r="H13" s="712"/>
      <c r="I13" s="719" t="s">
        <v>737</v>
      </c>
      <c r="J13" s="719"/>
    </row>
    <row r="14" spans="1:10" ht="144" customHeight="1">
      <c r="A14" s="712" t="s">
        <v>334</v>
      </c>
      <c r="B14" s="712"/>
      <c r="C14" s="712"/>
      <c r="D14" s="712"/>
      <c r="E14" s="712"/>
      <c r="F14" s="712"/>
      <c r="G14" s="712"/>
      <c r="H14" s="712"/>
      <c r="I14" s="720" t="s">
        <v>738</v>
      </c>
      <c r="J14" s="719"/>
    </row>
    <row r="15" spans="1:10" ht="78" customHeight="1">
      <c r="A15" s="712" t="s">
        <v>739</v>
      </c>
      <c r="B15" s="712"/>
      <c r="C15" s="712"/>
      <c r="D15" s="712"/>
      <c r="E15" s="712"/>
      <c r="F15" s="712"/>
      <c r="G15" s="712"/>
      <c r="H15" s="712"/>
      <c r="I15" s="719" t="s">
        <v>740</v>
      </c>
      <c r="J15" s="719"/>
    </row>
    <row r="16" spans="1:10" ht="39" customHeight="1">
      <c r="A16" s="712" t="s">
        <v>335</v>
      </c>
      <c r="B16" s="712"/>
      <c r="C16" s="712"/>
      <c r="D16" s="712"/>
      <c r="E16" s="712"/>
      <c r="F16" s="712"/>
      <c r="G16" s="712"/>
      <c r="H16" s="712"/>
      <c r="I16" s="720" t="s">
        <v>741</v>
      </c>
      <c r="J16" s="719"/>
    </row>
    <row r="17" spans="1:10" ht="36" customHeight="1">
      <c r="A17" s="712" t="s">
        <v>336</v>
      </c>
      <c r="B17" s="712"/>
      <c r="C17" s="712"/>
      <c r="D17" s="712"/>
      <c r="E17" s="712"/>
      <c r="F17" s="712"/>
      <c r="G17" s="712"/>
      <c r="H17" s="712"/>
      <c r="I17" s="719" t="s">
        <v>742</v>
      </c>
      <c r="J17" s="719"/>
    </row>
    <row r="18" spans="1:10" ht="12.75" customHeight="1" thickBot="1"/>
    <row r="19" spans="1:10" ht="15" customHeight="1">
      <c r="A19" s="722" t="s">
        <v>743</v>
      </c>
      <c r="B19" s="723"/>
      <c r="C19" s="723"/>
      <c r="D19" s="723"/>
      <c r="E19" s="723"/>
      <c r="F19" s="723"/>
      <c r="G19" s="723"/>
      <c r="H19" s="723"/>
      <c r="I19" s="723"/>
      <c r="J19" s="724"/>
    </row>
    <row r="20" spans="1:10" ht="15" customHeight="1">
      <c r="A20" s="81"/>
      <c r="B20" s="82" t="s">
        <v>39</v>
      </c>
      <c r="C20" s="42" t="str">
        <f>'01.入会申込書'!AP25</f>
        <v/>
      </c>
      <c r="D20" s="42" t="s">
        <v>744</v>
      </c>
      <c r="E20" s="42" t="str">
        <f>'01.入会申込書'!AT25</f>
        <v/>
      </c>
      <c r="F20" s="42" t="s">
        <v>745</v>
      </c>
      <c r="G20" s="42" t="str">
        <f>'01.入会申込書'!AX25</f>
        <v/>
      </c>
      <c r="H20" s="42" t="s">
        <v>746</v>
      </c>
      <c r="I20" s="30" t="s">
        <v>747</v>
      </c>
      <c r="J20" s="83" t="str">
        <f>'01.入会申込書'!M39</f>
        <v>　</v>
      </c>
    </row>
    <row r="21" spans="1:10" ht="15" customHeight="1">
      <c r="A21" s="84"/>
      <c r="I21" s="30" t="s">
        <v>748</v>
      </c>
      <c r="J21" s="85" t="str">
        <f>'01.入会申込書'!M35</f>
        <v/>
      </c>
    </row>
    <row r="22" spans="1:10" ht="15" customHeight="1" thickBot="1">
      <c r="A22" s="86"/>
      <c r="B22" s="87"/>
      <c r="C22" s="87"/>
      <c r="D22" s="87"/>
      <c r="E22" s="87"/>
      <c r="F22" s="87"/>
      <c r="G22" s="87"/>
      <c r="H22" s="87"/>
      <c r="I22" s="88" t="s">
        <v>749</v>
      </c>
      <c r="J22" s="89" t="str">
        <f>'01.入会申込書'!M47</f>
        <v/>
      </c>
    </row>
  </sheetData>
  <sheetProtection sheet="1" objects="1" scenarios="1"/>
  <mergeCells count="32">
    <mergeCell ref="A17:H17"/>
    <mergeCell ref="I17:J17"/>
    <mergeCell ref="A19:J19"/>
    <mergeCell ref="A14:H14"/>
    <mergeCell ref="I14:J14"/>
    <mergeCell ref="A15:H15"/>
    <mergeCell ref="I15:J15"/>
    <mergeCell ref="A16:H16"/>
    <mergeCell ref="I16:J16"/>
    <mergeCell ref="A11:H11"/>
    <mergeCell ref="I11:J11"/>
    <mergeCell ref="A12:H12"/>
    <mergeCell ref="I12:J12"/>
    <mergeCell ref="A13:H13"/>
    <mergeCell ref="I13:J13"/>
    <mergeCell ref="A7:B8"/>
    <mergeCell ref="C7:H7"/>
    <mergeCell ref="I7:J7"/>
    <mergeCell ref="C8:H8"/>
    <mergeCell ref="I8:J8"/>
    <mergeCell ref="A9:B10"/>
    <mergeCell ref="C9:H9"/>
    <mergeCell ref="I9:J9"/>
    <mergeCell ref="C10:H10"/>
    <mergeCell ref="I10:J10"/>
    <mergeCell ref="A6:H6"/>
    <mergeCell ref="I6:J6"/>
    <mergeCell ref="A1:J1"/>
    <mergeCell ref="A2:J2"/>
    <mergeCell ref="A3:J3"/>
    <mergeCell ref="A4:J4"/>
    <mergeCell ref="A5:J5"/>
  </mergeCells>
  <phoneticPr fontId="56"/>
  <printOptions horizontalCentered="1" verticalCentered="1"/>
  <pageMargins left="0.19685039370078741" right="0.19685039370078741" top="0.19685039370078741" bottom="0.19685039370078741" header="0.51181102362204722" footer="0.51181102362204722"/>
  <pageSetup paperSize="9" scale="89" orientation="portrait" blackAndWhite="1" r:id="rId1"/>
  <headerFooter>
    <oddFooter>&amp;R20260401</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B9611-DD9D-4E03-AAED-5F608767B8AF}">
  <dimension ref="A1:J22"/>
  <sheetViews>
    <sheetView workbookViewId="0">
      <selection sqref="A1:J1"/>
    </sheetView>
  </sheetViews>
  <sheetFormatPr defaultColWidth="9" defaultRowHeight="10.5"/>
  <cols>
    <col min="1" max="1" width="10.625" style="27" customWidth="1"/>
    <col min="2" max="2" width="6" style="27" customWidth="1"/>
    <col min="3" max="8" width="3.125" style="27" customWidth="1"/>
    <col min="9" max="9" width="12.625" style="27" customWidth="1"/>
    <col min="10" max="10" width="63.625" style="27" customWidth="1"/>
    <col min="11" max="11" width="9" style="27" customWidth="1"/>
    <col min="12" max="16384" width="9" style="27"/>
  </cols>
  <sheetData>
    <row r="1" spans="1:10" ht="15" customHeight="1">
      <c r="A1" s="714"/>
      <c r="B1" s="714"/>
      <c r="C1" s="714"/>
      <c r="D1" s="714"/>
      <c r="E1" s="714"/>
      <c r="F1" s="714"/>
      <c r="G1" s="714"/>
      <c r="H1" s="715"/>
      <c r="I1" s="715"/>
      <c r="J1" s="715"/>
    </row>
    <row r="2" spans="1:10" ht="18" customHeight="1">
      <c r="A2" s="716" t="s">
        <v>725</v>
      </c>
      <c r="B2" s="716"/>
      <c r="C2" s="716"/>
      <c r="D2" s="716"/>
      <c r="E2" s="716"/>
      <c r="F2" s="716"/>
      <c r="G2" s="716"/>
      <c r="H2" s="716"/>
      <c r="I2" s="716"/>
      <c r="J2" s="716"/>
    </row>
    <row r="3" spans="1:10" ht="15" customHeight="1">
      <c r="A3" s="715" t="s">
        <v>750</v>
      </c>
      <c r="B3" s="715"/>
      <c r="C3" s="715"/>
      <c r="D3" s="715"/>
      <c r="E3" s="715"/>
      <c r="F3" s="715"/>
      <c r="G3" s="715"/>
      <c r="H3" s="715"/>
      <c r="I3" s="715"/>
      <c r="J3" s="715"/>
    </row>
    <row r="4" spans="1:10" ht="15" customHeight="1">
      <c r="A4" s="715"/>
      <c r="B4" s="715"/>
      <c r="C4" s="715"/>
      <c r="D4" s="715"/>
      <c r="E4" s="715"/>
      <c r="F4" s="715"/>
      <c r="G4" s="715"/>
      <c r="H4" s="715"/>
      <c r="I4" s="715"/>
      <c r="J4" s="715"/>
    </row>
    <row r="5" spans="1:10" ht="30" customHeight="1">
      <c r="A5" s="717" t="s">
        <v>727</v>
      </c>
      <c r="B5" s="717"/>
      <c r="C5" s="717"/>
      <c r="D5" s="717"/>
      <c r="E5" s="717"/>
      <c r="F5" s="717"/>
      <c r="G5" s="717"/>
      <c r="H5" s="717"/>
      <c r="I5" s="717"/>
      <c r="J5" s="717"/>
    </row>
    <row r="6" spans="1:10" ht="30" customHeight="1">
      <c r="A6" s="712" t="s">
        <v>328</v>
      </c>
      <c r="B6" s="712"/>
      <c r="C6" s="712"/>
      <c r="D6" s="712"/>
      <c r="E6" s="712"/>
      <c r="F6" s="712"/>
      <c r="G6" s="712"/>
      <c r="H6" s="712"/>
      <c r="I6" s="713" t="s">
        <v>728</v>
      </c>
      <c r="J6" s="713"/>
    </row>
    <row r="7" spans="1:10" ht="30" customHeight="1">
      <c r="A7" s="712" t="s">
        <v>729</v>
      </c>
      <c r="B7" s="712"/>
      <c r="C7" s="712" t="s">
        <v>751</v>
      </c>
      <c r="D7" s="712"/>
      <c r="E7" s="712"/>
      <c r="F7" s="712"/>
      <c r="G7" s="712"/>
      <c r="H7" s="712"/>
      <c r="I7" s="725" t="s">
        <v>752</v>
      </c>
      <c r="J7" s="721"/>
    </row>
    <row r="8" spans="1:10" ht="44.25" customHeight="1">
      <c r="A8" s="712"/>
      <c r="B8" s="712"/>
      <c r="C8" s="712" t="s">
        <v>330</v>
      </c>
      <c r="D8" s="712"/>
      <c r="E8" s="712"/>
      <c r="F8" s="712"/>
      <c r="G8" s="712"/>
      <c r="H8" s="712"/>
      <c r="I8" s="720" t="s">
        <v>753</v>
      </c>
      <c r="J8" s="719"/>
    </row>
    <row r="9" spans="1:10" ht="77.25" customHeight="1">
      <c r="A9" s="712" t="s">
        <v>331</v>
      </c>
      <c r="B9" s="712"/>
      <c r="C9" s="712" t="s">
        <v>329</v>
      </c>
      <c r="D9" s="712"/>
      <c r="E9" s="712"/>
      <c r="F9" s="712"/>
      <c r="G9" s="712"/>
      <c r="H9" s="712"/>
      <c r="I9" s="720" t="s">
        <v>754</v>
      </c>
      <c r="J9" s="719"/>
    </row>
    <row r="10" spans="1:10" ht="73.5" customHeight="1">
      <c r="A10" s="712"/>
      <c r="B10" s="712"/>
      <c r="C10" s="712" t="s">
        <v>330</v>
      </c>
      <c r="D10" s="712"/>
      <c r="E10" s="712"/>
      <c r="F10" s="712"/>
      <c r="G10" s="712"/>
      <c r="H10" s="712"/>
      <c r="I10" s="720" t="s">
        <v>755</v>
      </c>
      <c r="J10" s="719"/>
    </row>
    <row r="11" spans="1:10" ht="111.75" customHeight="1">
      <c r="A11" s="719" t="s">
        <v>734</v>
      </c>
      <c r="B11" s="719"/>
      <c r="C11" s="719"/>
      <c r="D11" s="719"/>
      <c r="E11" s="719"/>
      <c r="F11" s="719"/>
      <c r="G11" s="719"/>
      <c r="H11" s="719"/>
      <c r="I11" s="720" t="s">
        <v>756</v>
      </c>
      <c r="J11" s="719"/>
    </row>
    <row r="12" spans="1:10" ht="51.75" customHeight="1">
      <c r="A12" s="726" t="s">
        <v>332</v>
      </c>
      <c r="B12" s="727"/>
      <c r="C12" s="727"/>
      <c r="D12" s="727"/>
      <c r="E12" s="727"/>
      <c r="F12" s="727"/>
      <c r="G12" s="727"/>
      <c r="H12" s="728"/>
      <c r="I12" s="729" t="s">
        <v>757</v>
      </c>
      <c r="J12" s="730"/>
    </row>
    <row r="13" spans="1:10" ht="30" customHeight="1">
      <c r="A13" s="712" t="s">
        <v>333</v>
      </c>
      <c r="B13" s="712"/>
      <c r="C13" s="712"/>
      <c r="D13" s="712"/>
      <c r="E13" s="712"/>
      <c r="F13" s="712"/>
      <c r="G13" s="712"/>
      <c r="H13" s="712"/>
      <c r="I13" s="729" t="s">
        <v>737</v>
      </c>
      <c r="J13" s="730"/>
    </row>
    <row r="14" spans="1:10" ht="144" customHeight="1">
      <c r="A14" s="712" t="s">
        <v>334</v>
      </c>
      <c r="B14" s="712"/>
      <c r="C14" s="712"/>
      <c r="D14" s="712"/>
      <c r="E14" s="712"/>
      <c r="F14" s="712"/>
      <c r="G14" s="712"/>
      <c r="H14" s="712"/>
      <c r="I14" s="731" t="s">
        <v>758</v>
      </c>
      <c r="J14" s="730"/>
    </row>
    <row r="15" spans="1:10" ht="78" customHeight="1">
      <c r="A15" s="726" t="s">
        <v>739</v>
      </c>
      <c r="B15" s="727"/>
      <c r="C15" s="727"/>
      <c r="D15" s="727"/>
      <c r="E15" s="727"/>
      <c r="F15" s="727"/>
      <c r="G15" s="727"/>
      <c r="H15" s="728"/>
      <c r="I15" s="731" t="s">
        <v>759</v>
      </c>
      <c r="J15" s="730"/>
    </row>
    <row r="16" spans="1:10" ht="39" customHeight="1">
      <c r="A16" s="726" t="s">
        <v>335</v>
      </c>
      <c r="B16" s="727"/>
      <c r="C16" s="727"/>
      <c r="D16" s="727"/>
      <c r="E16" s="727"/>
      <c r="F16" s="727"/>
      <c r="G16" s="727"/>
      <c r="H16" s="728"/>
      <c r="I16" s="731" t="s">
        <v>760</v>
      </c>
      <c r="J16" s="730"/>
    </row>
    <row r="17" spans="1:10" ht="36" customHeight="1">
      <c r="A17" s="726" t="s">
        <v>336</v>
      </c>
      <c r="B17" s="727"/>
      <c r="C17" s="727"/>
      <c r="D17" s="727"/>
      <c r="E17" s="727"/>
      <c r="F17" s="727"/>
      <c r="G17" s="727"/>
      <c r="H17" s="728"/>
      <c r="I17" s="729" t="s">
        <v>742</v>
      </c>
      <c r="J17" s="730"/>
    </row>
    <row r="18" spans="1:10" ht="18" customHeight="1" thickBot="1"/>
    <row r="19" spans="1:10" ht="15" customHeight="1">
      <c r="A19" s="5" t="s">
        <v>743</v>
      </c>
      <c r="B19" s="4"/>
      <c r="C19" s="4"/>
      <c r="D19" s="4"/>
      <c r="E19" s="4"/>
      <c r="F19" s="4"/>
      <c r="G19" s="4"/>
      <c r="H19" s="4"/>
      <c r="I19" s="4"/>
      <c r="J19" s="3"/>
    </row>
    <row r="20" spans="1:10" ht="15" customHeight="1">
      <c r="A20" s="81"/>
      <c r="B20" s="82" t="s">
        <v>39</v>
      </c>
      <c r="C20" s="42" t="str">
        <f>'01.入会申込書'!AP25</f>
        <v/>
      </c>
      <c r="D20" s="42" t="s">
        <v>744</v>
      </c>
      <c r="E20" s="42" t="str">
        <f>'01.入会申込書'!AT25</f>
        <v/>
      </c>
      <c r="F20" s="42" t="s">
        <v>745</v>
      </c>
      <c r="G20" s="42" t="str">
        <f>'01.入会申込書'!AX25</f>
        <v/>
      </c>
      <c r="H20" s="42" t="s">
        <v>746</v>
      </c>
      <c r="I20" s="30" t="s">
        <v>747</v>
      </c>
      <c r="J20" s="83" t="str">
        <f>'01.入会申込書'!M39</f>
        <v>　</v>
      </c>
    </row>
    <row r="21" spans="1:10" ht="15" customHeight="1">
      <c r="A21" s="84"/>
      <c r="I21" s="30" t="s">
        <v>748</v>
      </c>
      <c r="J21" s="85" t="str">
        <f>'01.入会申込書'!M35</f>
        <v/>
      </c>
    </row>
    <row r="22" spans="1:10" ht="15" customHeight="1" thickBot="1">
      <c r="A22" s="86"/>
      <c r="B22" s="87"/>
      <c r="C22" s="87"/>
      <c r="D22" s="87"/>
      <c r="E22" s="87"/>
      <c r="F22" s="87"/>
      <c r="G22" s="87"/>
      <c r="H22" s="87"/>
      <c r="I22" s="88" t="s">
        <v>749</v>
      </c>
      <c r="J22" s="89" t="str">
        <f>'01.入会申込書'!M47</f>
        <v/>
      </c>
    </row>
  </sheetData>
  <sheetProtection sheet="1" objects="1" scenarios="1"/>
  <mergeCells count="31">
    <mergeCell ref="A17:H17"/>
    <mergeCell ref="I17:J17"/>
    <mergeCell ref="A14:H14"/>
    <mergeCell ref="I14:J14"/>
    <mergeCell ref="A15:H15"/>
    <mergeCell ref="I15:J15"/>
    <mergeCell ref="A16:H16"/>
    <mergeCell ref="I16:J16"/>
    <mergeCell ref="A11:H11"/>
    <mergeCell ref="I11:J11"/>
    <mergeCell ref="A12:H12"/>
    <mergeCell ref="I12:J12"/>
    <mergeCell ref="A13:H13"/>
    <mergeCell ref="I13:J13"/>
    <mergeCell ref="A7:B8"/>
    <mergeCell ref="C7:H7"/>
    <mergeCell ref="I7:J7"/>
    <mergeCell ref="C8:H8"/>
    <mergeCell ref="I8:J8"/>
    <mergeCell ref="A9:B10"/>
    <mergeCell ref="C9:H9"/>
    <mergeCell ref="I9:J9"/>
    <mergeCell ref="C10:H10"/>
    <mergeCell ref="I10:J10"/>
    <mergeCell ref="A6:H6"/>
    <mergeCell ref="I6:J6"/>
    <mergeCell ref="A1:J1"/>
    <mergeCell ref="A2:J2"/>
    <mergeCell ref="A3:J3"/>
    <mergeCell ref="A4:J4"/>
    <mergeCell ref="A5:J5"/>
  </mergeCells>
  <phoneticPr fontId="56"/>
  <printOptions horizontalCentered="1" verticalCentered="1"/>
  <pageMargins left="0.19685039370078741" right="0.19685039370078741" top="0.19685039370078741" bottom="0.19685039370078741" header="0.51181102362204722" footer="0.51181102362204722"/>
  <pageSetup paperSize="9" scale="89" orientation="portrait" blackAndWhite="1" r:id="rId1"/>
  <headerFooter>
    <oddFooter>&amp;R 20260401</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ntry="1" codeName="Sheet3"/>
  <dimension ref="A1:AT78"/>
  <sheetViews>
    <sheetView zoomScaleNormal="100" workbookViewId="0">
      <selection sqref="A1:K1"/>
    </sheetView>
  </sheetViews>
  <sheetFormatPr defaultColWidth="9" defaultRowHeight="13.5"/>
  <cols>
    <col min="1" max="1" width="0.375" style="12" customWidth="1"/>
    <col min="2" max="8" width="2" style="12" customWidth="1"/>
    <col min="9" max="9" width="0.375" style="12" customWidth="1"/>
    <col min="10" max="60" width="2" style="12" customWidth="1"/>
    <col min="61" max="61" width="9" style="12" customWidth="1"/>
    <col min="62" max="16384" width="9" style="12"/>
  </cols>
  <sheetData>
    <row r="1" spans="1:46" s="13" customFormat="1" ht="10.5" customHeight="1">
      <c r="A1" s="732" t="s">
        <v>337</v>
      </c>
      <c r="B1" s="733"/>
      <c r="C1" s="733"/>
      <c r="D1" s="733"/>
      <c r="E1" s="733"/>
      <c r="F1" s="733"/>
      <c r="G1" s="733"/>
      <c r="H1" s="733"/>
      <c r="I1" s="733"/>
      <c r="J1" s="733"/>
      <c r="K1" s="734"/>
      <c r="L1" s="735" t="s">
        <v>338</v>
      </c>
      <c r="M1" s="736"/>
      <c r="N1" s="736"/>
      <c r="O1" s="736"/>
      <c r="P1" s="736"/>
      <c r="Q1" s="736" t="s">
        <v>339</v>
      </c>
      <c r="R1" s="741"/>
      <c r="S1" s="741"/>
      <c r="T1" s="741"/>
      <c r="U1" s="741"/>
      <c r="V1" s="741"/>
      <c r="W1" s="741"/>
      <c r="X1" s="741"/>
      <c r="Y1" s="741"/>
      <c r="Z1" s="741"/>
      <c r="AA1" s="741"/>
      <c r="AB1" s="741"/>
      <c r="AC1" s="741"/>
      <c r="AD1" s="741"/>
      <c r="AE1" s="741"/>
      <c r="AF1" s="741"/>
      <c r="AG1" s="741"/>
      <c r="AH1" s="741"/>
      <c r="AI1" s="744" t="s">
        <v>340</v>
      </c>
      <c r="AJ1" s="737"/>
      <c r="AK1" s="738"/>
      <c r="AL1" s="738"/>
      <c r="AM1" s="738"/>
      <c r="AN1" s="738"/>
      <c r="AO1" s="738"/>
      <c r="AP1" s="738"/>
      <c r="AQ1" s="738"/>
      <c r="AR1" s="738"/>
      <c r="AS1" s="738"/>
      <c r="AT1" s="738"/>
    </row>
    <row r="2" spans="1:46" s="13" customFormat="1" ht="10.5" customHeight="1">
      <c r="A2" s="747"/>
      <c r="B2" s="748"/>
      <c r="C2" s="748"/>
      <c r="D2" s="748"/>
      <c r="E2" s="748"/>
      <c r="F2" s="748"/>
      <c r="G2" s="748"/>
      <c r="H2" s="748"/>
      <c r="I2" s="748"/>
      <c r="J2" s="748"/>
      <c r="K2" s="749"/>
      <c r="L2" s="737"/>
      <c r="M2" s="738"/>
      <c r="N2" s="738"/>
      <c r="O2" s="738"/>
      <c r="P2" s="738"/>
      <c r="Q2" s="738"/>
      <c r="R2" s="742"/>
      <c r="S2" s="742"/>
      <c r="T2" s="742"/>
      <c r="U2" s="742"/>
      <c r="V2" s="742"/>
      <c r="W2" s="742"/>
      <c r="X2" s="742"/>
      <c r="Y2" s="742"/>
      <c r="Z2" s="742"/>
      <c r="AA2" s="742"/>
      <c r="AB2" s="742"/>
      <c r="AC2" s="742"/>
      <c r="AD2" s="742"/>
      <c r="AE2" s="742"/>
      <c r="AF2" s="742"/>
      <c r="AG2" s="742"/>
      <c r="AH2" s="742"/>
      <c r="AI2" s="745"/>
      <c r="AJ2" s="737"/>
      <c r="AK2" s="738"/>
      <c r="AL2" s="738"/>
      <c r="AM2" s="738"/>
      <c r="AN2" s="738"/>
      <c r="AO2" s="738"/>
      <c r="AP2" s="738"/>
      <c r="AQ2" s="738"/>
      <c r="AR2" s="738"/>
      <c r="AS2" s="738"/>
      <c r="AT2" s="738"/>
    </row>
    <row r="3" spans="1:46" s="13" customFormat="1" ht="5.25" customHeight="1">
      <c r="A3" s="750"/>
      <c r="B3" s="748"/>
      <c r="C3" s="748"/>
      <c r="D3" s="748"/>
      <c r="E3" s="748"/>
      <c r="F3" s="748"/>
      <c r="G3" s="748"/>
      <c r="H3" s="748"/>
      <c r="I3" s="748"/>
      <c r="J3" s="748"/>
      <c r="K3" s="749"/>
      <c r="L3" s="739"/>
      <c r="M3" s="740"/>
      <c r="N3" s="740"/>
      <c r="O3" s="740"/>
      <c r="P3" s="740"/>
      <c r="Q3" s="740"/>
      <c r="R3" s="743"/>
      <c r="S3" s="743"/>
      <c r="T3" s="743"/>
      <c r="U3" s="743"/>
      <c r="V3" s="743"/>
      <c r="W3" s="743"/>
      <c r="X3" s="743"/>
      <c r="Y3" s="743"/>
      <c r="Z3" s="743"/>
      <c r="AA3" s="743"/>
      <c r="AB3" s="743"/>
      <c r="AC3" s="743"/>
      <c r="AD3" s="743"/>
      <c r="AE3" s="743"/>
      <c r="AF3" s="743"/>
      <c r="AG3" s="743"/>
      <c r="AH3" s="743"/>
      <c r="AI3" s="746"/>
      <c r="AJ3" s="737"/>
      <c r="AK3" s="738"/>
      <c r="AL3" s="738"/>
      <c r="AM3" s="738"/>
      <c r="AN3" s="738"/>
      <c r="AO3" s="738"/>
      <c r="AP3" s="738"/>
      <c r="AQ3" s="738"/>
      <c r="AR3" s="738"/>
      <c r="AS3" s="738"/>
      <c r="AT3" s="738"/>
    </row>
    <row r="4" spans="1:46" s="13" customFormat="1" ht="5.25" customHeight="1">
      <c r="A4" s="750"/>
      <c r="B4" s="748"/>
      <c r="C4" s="748"/>
      <c r="D4" s="748"/>
      <c r="E4" s="748"/>
      <c r="F4" s="748"/>
      <c r="G4" s="748"/>
      <c r="H4" s="748"/>
      <c r="I4" s="748"/>
      <c r="J4" s="748"/>
      <c r="K4" s="749"/>
      <c r="L4" s="735" t="s">
        <v>341</v>
      </c>
      <c r="M4" s="736"/>
      <c r="N4" s="736"/>
      <c r="O4" s="736"/>
      <c r="P4" s="736"/>
      <c r="Q4" s="736" t="s">
        <v>339</v>
      </c>
      <c r="R4" s="741"/>
      <c r="S4" s="741"/>
      <c r="T4" s="741"/>
      <c r="U4" s="741"/>
      <c r="V4" s="741"/>
      <c r="W4" s="741"/>
      <c r="X4" s="741"/>
      <c r="Y4" s="741"/>
      <c r="Z4" s="741"/>
      <c r="AA4" s="741"/>
      <c r="AB4" s="741"/>
      <c r="AC4" s="741"/>
      <c r="AD4" s="741"/>
      <c r="AE4" s="741"/>
      <c r="AF4" s="741"/>
      <c r="AG4" s="741"/>
      <c r="AH4" s="741"/>
      <c r="AI4" s="744" t="s">
        <v>340</v>
      </c>
      <c r="AJ4" s="737"/>
      <c r="AK4" s="738"/>
      <c r="AL4" s="738"/>
      <c r="AM4" s="738"/>
      <c r="AN4" s="738"/>
      <c r="AO4" s="738"/>
      <c r="AP4" s="738"/>
      <c r="AQ4" s="738"/>
      <c r="AR4" s="738"/>
      <c r="AS4" s="738"/>
      <c r="AT4" s="738"/>
    </row>
    <row r="5" spans="1:46" s="13" customFormat="1" ht="10.5" customHeight="1">
      <c r="A5" s="750"/>
      <c r="B5" s="748"/>
      <c r="C5" s="748"/>
      <c r="D5" s="748"/>
      <c r="E5" s="748"/>
      <c r="F5" s="748"/>
      <c r="G5" s="748"/>
      <c r="H5" s="748"/>
      <c r="I5" s="748"/>
      <c r="J5" s="748"/>
      <c r="K5" s="749"/>
      <c r="L5" s="737"/>
      <c r="M5" s="738"/>
      <c r="N5" s="738"/>
      <c r="O5" s="738"/>
      <c r="P5" s="738"/>
      <c r="Q5" s="738"/>
      <c r="R5" s="742"/>
      <c r="S5" s="742"/>
      <c r="T5" s="742"/>
      <c r="U5" s="742"/>
      <c r="V5" s="742"/>
      <c r="W5" s="742"/>
      <c r="X5" s="742"/>
      <c r="Y5" s="742"/>
      <c r="Z5" s="742"/>
      <c r="AA5" s="742"/>
      <c r="AB5" s="742"/>
      <c r="AC5" s="742"/>
      <c r="AD5" s="742"/>
      <c r="AE5" s="742"/>
      <c r="AF5" s="742"/>
      <c r="AG5" s="742"/>
      <c r="AH5" s="742"/>
      <c r="AI5" s="745"/>
      <c r="AJ5" s="737"/>
      <c r="AK5" s="738"/>
      <c r="AL5" s="738"/>
      <c r="AM5" s="738"/>
      <c r="AN5" s="738"/>
      <c r="AO5" s="738"/>
      <c r="AP5" s="738"/>
      <c r="AQ5" s="738"/>
      <c r="AR5" s="738"/>
      <c r="AS5" s="738"/>
      <c r="AT5" s="738"/>
    </row>
    <row r="6" spans="1:46" s="13" customFormat="1" ht="10.5" customHeight="1">
      <c r="A6" s="750"/>
      <c r="B6" s="748"/>
      <c r="C6" s="748"/>
      <c r="D6" s="748"/>
      <c r="E6" s="748"/>
      <c r="F6" s="748"/>
      <c r="G6" s="748"/>
      <c r="H6" s="748"/>
      <c r="I6" s="748"/>
      <c r="J6" s="748"/>
      <c r="K6" s="749"/>
      <c r="L6" s="737"/>
      <c r="M6" s="738"/>
      <c r="N6" s="738"/>
      <c r="O6" s="738"/>
      <c r="P6" s="740"/>
      <c r="Q6" s="740"/>
      <c r="R6" s="743"/>
      <c r="S6" s="743"/>
      <c r="T6" s="743"/>
      <c r="U6" s="743"/>
      <c r="V6" s="743"/>
      <c r="W6" s="743"/>
      <c r="X6" s="743"/>
      <c r="Y6" s="743"/>
      <c r="Z6" s="743"/>
      <c r="AA6" s="743"/>
      <c r="AB6" s="743"/>
      <c r="AC6" s="743"/>
      <c r="AD6" s="743"/>
      <c r="AE6" s="743"/>
      <c r="AF6" s="743"/>
      <c r="AG6" s="743"/>
      <c r="AH6" s="743"/>
      <c r="AI6" s="746"/>
      <c r="AJ6" s="737"/>
      <c r="AK6" s="738"/>
      <c r="AL6" s="738"/>
      <c r="AM6" s="738"/>
      <c r="AN6" s="738"/>
      <c r="AO6" s="738"/>
      <c r="AP6" s="738"/>
      <c r="AQ6" s="738"/>
      <c r="AR6" s="738"/>
      <c r="AS6" s="738"/>
      <c r="AT6" s="738"/>
    </row>
    <row r="7" spans="1:46" s="13" customFormat="1" ht="10.5" customHeight="1">
      <c r="A7" s="732" t="s">
        <v>342</v>
      </c>
      <c r="B7" s="733"/>
      <c r="C7" s="733"/>
      <c r="D7" s="733"/>
      <c r="E7" s="733"/>
      <c r="F7" s="733"/>
      <c r="G7" s="733"/>
      <c r="H7" s="733"/>
      <c r="I7" s="733"/>
      <c r="J7" s="733"/>
      <c r="K7" s="733"/>
      <c r="L7" s="733"/>
      <c r="M7" s="733"/>
      <c r="N7" s="733"/>
      <c r="O7" s="734"/>
      <c r="P7" s="732"/>
      <c r="Q7" s="751"/>
      <c r="R7" s="751"/>
      <c r="S7" s="751"/>
      <c r="T7" s="751"/>
      <c r="U7" s="751"/>
      <c r="V7" s="751"/>
      <c r="W7" s="751"/>
      <c r="X7" s="751"/>
      <c r="Y7" s="751"/>
      <c r="Z7" s="751"/>
      <c r="AA7" s="751"/>
      <c r="AB7" s="751"/>
      <c r="AC7" s="752"/>
      <c r="AD7" s="732" t="s">
        <v>343</v>
      </c>
      <c r="AE7" s="751"/>
      <c r="AF7" s="751"/>
      <c r="AG7" s="751"/>
      <c r="AH7" s="751"/>
      <c r="AI7" s="752"/>
      <c r="AJ7" s="737"/>
      <c r="AK7" s="738"/>
      <c r="AL7" s="738"/>
      <c r="AM7" s="738"/>
      <c r="AN7" s="738"/>
      <c r="AO7" s="738"/>
      <c r="AP7" s="738"/>
      <c r="AQ7" s="738"/>
      <c r="AR7" s="738"/>
      <c r="AS7" s="738"/>
      <c r="AT7" s="738"/>
    </row>
    <row r="8" spans="1:46" s="13" customFormat="1" ht="10.5" customHeight="1">
      <c r="A8" s="747"/>
      <c r="B8" s="748"/>
      <c r="C8" s="748"/>
      <c r="D8" s="748"/>
      <c r="E8" s="748"/>
      <c r="F8" s="748"/>
      <c r="G8" s="748"/>
      <c r="H8" s="748"/>
      <c r="I8" s="748"/>
      <c r="J8" s="748"/>
      <c r="K8" s="748"/>
      <c r="L8" s="748"/>
      <c r="M8" s="748"/>
      <c r="N8" s="748"/>
      <c r="O8" s="749"/>
      <c r="P8" s="753"/>
      <c r="Q8" s="754"/>
      <c r="R8" s="754"/>
      <c r="S8" s="754"/>
      <c r="T8" s="754"/>
      <c r="U8" s="754"/>
      <c r="V8" s="754"/>
      <c r="W8" s="754"/>
      <c r="X8" s="754"/>
      <c r="Y8" s="754"/>
      <c r="Z8" s="754"/>
      <c r="AA8" s="754"/>
      <c r="AB8" s="754"/>
      <c r="AC8" s="755"/>
      <c r="AD8" s="735"/>
      <c r="AE8" s="736"/>
      <c r="AF8" s="736"/>
      <c r="AG8" s="736"/>
      <c r="AH8" s="736"/>
      <c r="AI8" s="744"/>
      <c r="AJ8" s="737"/>
      <c r="AK8" s="738"/>
      <c r="AL8" s="738"/>
      <c r="AM8" s="738"/>
      <c r="AN8" s="738"/>
      <c r="AO8" s="738"/>
      <c r="AP8" s="738"/>
      <c r="AQ8" s="738"/>
      <c r="AR8" s="738"/>
      <c r="AS8" s="738"/>
      <c r="AT8" s="738"/>
    </row>
    <row r="9" spans="1:46" s="13" customFormat="1" ht="10.5" customHeight="1">
      <c r="A9" s="750"/>
      <c r="B9" s="748"/>
      <c r="C9" s="748"/>
      <c r="D9" s="748"/>
      <c r="E9" s="748"/>
      <c r="F9" s="748"/>
      <c r="G9" s="748"/>
      <c r="H9" s="748"/>
      <c r="I9" s="748"/>
      <c r="J9" s="748"/>
      <c r="K9" s="748"/>
      <c r="L9" s="748"/>
      <c r="M9" s="748"/>
      <c r="N9" s="748"/>
      <c r="O9" s="749"/>
      <c r="P9" s="756"/>
      <c r="Q9" s="757"/>
      <c r="R9" s="757"/>
      <c r="S9" s="757"/>
      <c r="T9" s="757"/>
      <c r="U9" s="757"/>
      <c r="V9" s="757"/>
      <c r="W9" s="757"/>
      <c r="X9" s="757"/>
      <c r="Y9" s="757"/>
      <c r="Z9" s="757"/>
      <c r="AA9" s="757"/>
      <c r="AB9" s="757"/>
      <c r="AC9" s="758"/>
      <c r="AD9" s="737"/>
      <c r="AE9" s="738"/>
      <c r="AF9" s="738"/>
      <c r="AG9" s="738"/>
      <c r="AH9" s="738"/>
      <c r="AI9" s="745"/>
      <c r="AJ9" s="737"/>
      <c r="AK9" s="738"/>
      <c r="AL9" s="738"/>
      <c r="AM9" s="738"/>
      <c r="AN9" s="738"/>
      <c r="AO9" s="738"/>
      <c r="AP9" s="738"/>
      <c r="AQ9" s="738"/>
      <c r="AR9" s="738"/>
      <c r="AS9" s="738"/>
      <c r="AT9" s="738"/>
    </row>
    <row r="10" spans="1:46" s="13" customFormat="1" ht="10.5" customHeight="1">
      <c r="A10" s="750"/>
      <c r="B10" s="748"/>
      <c r="C10" s="748"/>
      <c r="D10" s="748"/>
      <c r="E10" s="748"/>
      <c r="F10" s="748"/>
      <c r="G10" s="748"/>
      <c r="H10" s="748"/>
      <c r="I10" s="748"/>
      <c r="J10" s="748"/>
      <c r="K10" s="748"/>
      <c r="L10" s="748"/>
      <c r="M10" s="748"/>
      <c r="N10" s="748"/>
      <c r="O10" s="749"/>
      <c r="P10" s="759"/>
      <c r="Q10" s="760"/>
      <c r="R10" s="760"/>
      <c r="S10" s="760"/>
      <c r="T10" s="760"/>
      <c r="U10" s="760"/>
      <c r="V10" s="760"/>
      <c r="W10" s="760"/>
      <c r="X10" s="760"/>
      <c r="Y10" s="760"/>
      <c r="Z10" s="760"/>
      <c r="AA10" s="760"/>
      <c r="AB10" s="760"/>
      <c r="AC10" s="761"/>
      <c r="AD10" s="739"/>
      <c r="AE10" s="740"/>
      <c r="AF10" s="740"/>
      <c r="AG10" s="740"/>
      <c r="AH10" s="740"/>
      <c r="AI10" s="746"/>
      <c r="AJ10" s="737"/>
      <c r="AK10" s="738"/>
      <c r="AL10" s="738"/>
      <c r="AM10" s="738"/>
      <c r="AN10" s="738"/>
      <c r="AO10" s="738"/>
      <c r="AP10" s="738"/>
      <c r="AQ10" s="738"/>
      <c r="AR10" s="738"/>
      <c r="AS10" s="738"/>
      <c r="AT10" s="738"/>
    </row>
    <row r="11" spans="1:46" ht="6" customHeight="1">
      <c r="A11" s="762" t="s">
        <v>849</v>
      </c>
      <c r="B11" s="674"/>
      <c r="C11" s="674"/>
      <c r="D11" s="674"/>
      <c r="E11" s="674"/>
      <c r="F11" s="674"/>
      <c r="G11" s="674"/>
      <c r="H11" s="674"/>
      <c r="I11" s="674"/>
      <c r="J11" s="674"/>
      <c r="K11" s="674"/>
      <c r="L11" s="674"/>
      <c r="M11" s="674"/>
      <c r="N11" s="674"/>
      <c r="O11" s="674"/>
      <c r="P11" s="674"/>
      <c r="Q11" s="674"/>
      <c r="R11" s="674"/>
      <c r="S11" s="674"/>
      <c r="T11" s="674"/>
      <c r="U11" s="674"/>
      <c r="V11" s="674"/>
      <c r="W11" s="674"/>
      <c r="X11" s="674"/>
      <c r="Y11" s="674"/>
      <c r="Z11" s="674"/>
      <c r="AA11" s="674"/>
      <c r="AB11" s="674"/>
      <c r="AC11" s="674"/>
      <c r="AD11" s="674"/>
      <c r="AE11" s="674"/>
      <c r="AF11" s="674"/>
      <c r="AG11" s="674"/>
      <c r="AH11" s="674"/>
      <c r="AI11" s="674"/>
      <c r="AJ11" s="674"/>
      <c r="AK11" s="674"/>
      <c r="AL11" s="674"/>
      <c r="AM11" s="674"/>
      <c r="AN11" s="674"/>
      <c r="AO11" s="674"/>
      <c r="AP11" s="674"/>
      <c r="AQ11" s="674"/>
      <c r="AR11" s="674"/>
      <c r="AS11" s="674"/>
      <c r="AT11" s="674"/>
    </row>
    <row r="12" spans="1:46" ht="6.75" customHeight="1">
      <c r="A12" s="674"/>
      <c r="B12" s="674"/>
      <c r="C12" s="674"/>
      <c r="D12" s="674"/>
      <c r="E12" s="674"/>
      <c r="F12" s="674"/>
      <c r="G12" s="674"/>
      <c r="H12" s="674"/>
      <c r="I12" s="674"/>
      <c r="J12" s="674"/>
      <c r="K12" s="674"/>
      <c r="L12" s="674"/>
      <c r="M12" s="674"/>
      <c r="N12" s="674"/>
      <c r="O12" s="674"/>
      <c r="P12" s="674"/>
      <c r="Q12" s="674"/>
      <c r="R12" s="674"/>
      <c r="S12" s="674"/>
      <c r="T12" s="674"/>
      <c r="U12" s="674"/>
      <c r="V12" s="674"/>
      <c r="W12" s="674"/>
      <c r="X12" s="674"/>
      <c r="Y12" s="674"/>
      <c r="Z12" s="674"/>
      <c r="AA12" s="674"/>
      <c r="AB12" s="674"/>
      <c r="AC12" s="674"/>
      <c r="AD12" s="674"/>
      <c r="AE12" s="674"/>
      <c r="AF12" s="674"/>
      <c r="AG12" s="674"/>
      <c r="AH12" s="674"/>
      <c r="AI12" s="674"/>
      <c r="AJ12" s="674"/>
      <c r="AK12" s="674"/>
      <c r="AL12" s="674"/>
      <c r="AM12" s="674"/>
      <c r="AN12" s="674"/>
      <c r="AO12" s="674"/>
      <c r="AP12" s="674"/>
      <c r="AQ12" s="674"/>
      <c r="AR12" s="674"/>
      <c r="AS12" s="674"/>
      <c r="AT12" s="674"/>
    </row>
    <row r="13" spans="1:46" ht="10.5" customHeight="1">
      <c r="A13" s="674"/>
      <c r="B13" s="674"/>
      <c r="C13" s="674"/>
      <c r="D13" s="674"/>
      <c r="E13" s="674"/>
      <c r="F13" s="674"/>
      <c r="G13" s="674"/>
      <c r="H13" s="674"/>
      <c r="I13" s="674"/>
      <c r="J13" s="674"/>
      <c r="K13" s="674"/>
      <c r="L13" s="674"/>
      <c r="M13" s="674"/>
      <c r="N13" s="674"/>
      <c r="O13" s="674"/>
      <c r="P13" s="674"/>
      <c r="Q13" s="674"/>
      <c r="R13" s="674"/>
      <c r="S13" s="674"/>
      <c r="T13" s="674"/>
      <c r="U13" s="674"/>
      <c r="V13" s="674"/>
      <c r="W13" s="674"/>
      <c r="X13" s="674"/>
      <c r="Y13" s="674"/>
      <c r="Z13" s="674"/>
      <c r="AA13" s="674"/>
      <c r="AB13" s="674"/>
      <c r="AC13" s="674"/>
      <c r="AD13" s="674"/>
      <c r="AE13" s="674"/>
      <c r="AF13" s="674"/>
      <c r="AG13" s="674"/>
      <c r="AH13" s="674"/>
      <c r="AI13" s="674"/>
      <c r="AJ13" s="674"/>
      <c r="AK13" s="674"/>
      <c r="AL13" s="674"/>
      <c r="AM13" s="674"/>
      <c r="AN13" s="674"/>
      <c r="AO13" s="674"/>
      <c r="AP13" s="674"/>
      <c r="AQ13" s="674"/>
      <c r="AR13" s="674"/>
      <c r="AS13" s="674"/>
      <c r="AT13" s="674"/>
    </row>
    <row r="14" spans="1:46" ht="10.5" customHeight="1">
      <c r="A14" s="674"/>
      <c r="B14" s="674"/>
      <c r="C14" s="674"/>
      <c r="D14" s="674"/>
      <c r="E14" s="674"/>
      <c r="F14" s="674"/>
      <c r="G14" s="674"/>
      <c r="H14" s="674"/>
      <c r="I14" s="674"/>
      <c r="J14" s="674"/>
      <c r="K14" s="674"/>
      <c r="L14" s="674"/>
      <c r="M14" s="674"/>
      <c r="N14" s="674"/>
      <c r="O14" s="674"/>
      <c r="P14" s="674"/>
      <c r="Q14" s="674"/>
      <c r="R14" s="674"/>
      <c r="S14" s="674"/>
      <c r="T14" s="674"/>
      <c r="U14" s="674"/>
      <c r="V14" s="674"/>
      <c r="W14" s="674"/>
      <c r="X14" s="674"/>
      <c r="Y14" s="674"/>
      <c r="Z14" s="674"/>
      <c r="AA14" s="674"/>
      <c r="AB14" s="674"/>
      <c r="AC14" s="674"/>
      <c r="AD14" s="674"/>
      <c r="AE14" s="674"/>
      <c r="AF14" s="674"/>
      <c r="AG14" s="674"/>
      <c r="AH14" s="674"/>
      <c r="AI14" s="674"/>
      <c r="AJ14" s="674"/>
      <c r="AK14" s="674"/>
      <c r="AL14" s="674"/>
      <c r="AM14" s="674"/>
      <c r="AN14" s="674"/>
      <c r="AO14" s="674"/>
      <c r="AP14" s="674"/>
      <c r="AQ14" s="674"/>
      <c r="AR14" s="674"/>
      <c r="AS14" s="674"/>
      <c r="AT14" s="674"/>
    </row>
    <row r="15" spans="1:46" ht="6" customHeight="1">
      <c r="A15" s="674"/>
      <c r="B15" s="674"/>
      <c r="C15" s="674"/>
      <c r="D15" s="674"/>
      <c r="E15" s="674"/>
      <c r="F15" s="674"/>
      <c r="G15" s="674"/>
      <c r="H15" s="674"/>
      <c r="I15" s="674"/>
      <c r="J15" s="674"/>
      <c r="K15" s="674"/>
      <c r="L15" s="674"/>
      <c r="M15" s="674"/>
      <c r="N15" s="674"/>
      <c r="O15" s="674"/>
      <c r="P15" s="674"/>
      <c r="Q15" s="674"/>
      <c r="R15" s="674"/>
      <c r="S15" s="674"/>
      <c r="T15" s="674"/>
      <c r="U15" s="674"/>
      <c r="V15" s="674"/>
      <c r="W15" s="674"/>
      <c r="X15" s="674"/>
      <c r="Y15" s="674"/>
      <c r="Z15" s="674"/>
      <c r="AA15" s="674"/>
      <c r="AB15" s="674"/>
      <c r="AC15" s="674"/>
      <c r="AD15" s="674"/>
      <c r="AE15" s="674"/>
      <c r="AF15" s="674"/>
      <c r="AG15" s="674"/>
      <c r="AH15" s="674"/>
      <c r="AI15" s="674"/>
      <c r="AJ15" s="674"/>
      <c r="AK15" s="674"/>
      <c r="AL15" s="674"/>
      <c r="AM15" s="674"/>
      <c r="AN15" s="674"/>
      <c r="AO15" s="674"/>
      <c r="AP15" s="674"/>
      <c r="AQ15" s="674"/>
      <c r="AR15" s="674"/>
      <c r="AS15" s="674"/>
      <c r="AT15" s="674"/>
    </row>
    <row r="16" spans="1:46" ht="6.75" customHeight="1">
      <c r="A16" s="674"/>
      <c r="B16" s="674"/>
      <c r="C16" s="674"/>
      <c r="D16" s="674"/>
      <c r="E16" s="674"/>
      <c r="F16" s="674"/>
      <c r="G16" s="674"/>
      <c r="H16" s="674"/>
      <c r="I16" s="674"/>
      <c r="J16" s="674"/>
      <c r="K16" s="674"/>
      <c r="L16" s="674"/>
      <c r="M16" s="674"/>
      <c r="N16" s="674"/>
      <c r="O16" s="674"/>
      <c r="P16" s="674"/>
      <c r="Q16" s="674"/>
      <c r="R16" s="674"/>
      <c r="S16" s="674"/>
      <c r="T16" s="674"/>
      <c r="U16" s="674"/>
      <c r="V16" s="674"/>
      <c r="W16" s="674"/>
      <c r="X16" s="674"/>
      <c r="Y16" s="674"/>
      <c r="Z16" s="674"/>
      <c r="AA16" s="674"/>
      <c r="AB16" s="674"/>
      <c r="AC16" s="674"/>
      <c r="AD16" s="674"/>
      <c r="AE16" s="674"/>
      <c r="AF16" s="674"/>
      <c r="AG16" s="674"/>
      <c r="AH16" s="674"/>
      <c r="AI16" s="674"/>
      <c r="AJ16" s="674"/>
      <c r="AK16" s="674"/>
      <c r="AL16" s="674"/>
      <c r="AM16" s="674"/>
      <c r="AN16" s="674"/>
      <c r="AO16" s="674"/>
      <c r="AP16" s="674"/>
      <c r="AQ16" s="674"/>
      <c r="AR16" s="674"/>
      <c r="AS16" s="674"/>
      <c r="AT16" s="674"/>
    </row>
    <row r="17" spans="1:46" ht="3.75" customHeight="1">
      <c r="A17" s="674"/>
      <c r="B17" s="674"/>
      <c r="C17" s="674"/>
      <c r="D17" s="674"/>
      <c r="E17" s="674"/>
      <c r="F17" s="674"/>
      <c r="G17" s="674"/>
      <c r="H17" s="674"/>
      <c r="I17" s="674"/>
      <c r="J17" s="674"/>
      <c r="K17" s="674"/>
      <c r="L17" s="674"/>
      <c r="M17" s="674"/>
      <c r="N17" s="674"/>
      <c r="O17" s="674"/>
      <c r="P17" s="674"/>
      <c r="Q17" s="674"/>
      <c r="R17" s="674"/>
      <c r="S17" s="674"/>
      <c r="T17" s="674"/>
      <c r="U17" s="674"/>
      <c r="V17" s="674"/>
      <c r="W17" s="674"/>
      <c r="X17" s="674"/>
      <c r="Y17" s="674"/>
      <c r="Z17" s="674"/>
      <c r="AA17" s="674"/>
      <c r="AB17" s="674"/>
      <c r="AC17" s="674"/>
      <c r="AD17" s="674"/>
      <c r="AE17" s="674"/>
      <c r="AF17" s="674"/>
      <c r="AG17" s="674"/>
      <c r="AH17" s="674"/>
      <c r="AI17" s="674"/>
      <c r="AJ17" s="674"/>
      <c r="AK17" s="674"/>
      <c r="AL17" s="674"/>
      <c r="AM17" s="674"/>
      <c r="AN17" s="674"/>
      <c r="AO17" s="674"/>
      <c r="AP17" s="674"/>
      <c r="AQ17" s="674"/>
      <c r="AR17" s="674"/>
      <c r="AS17" s="674"/>
      <c r="AT17" s="674"/>
    </row>
    <row r="18" spans="1:46" ht="5.25" customHeight="1">
      <c r="A18" s="674"/>
      <c r="B18" s="674"/>
      <c r="C18" s="674"/>
      <c r="D18" s="674"/>
      <c r="E18" s="674"/>
      <c r="F18" s="674"/>
      <c r="G18" s="674"/>
      <c r="H18" s="674"/>
      <c r="I18" s="674"/>
      <c r="J18" s="674"/>
      <c r="K18" s="674"/>
      <c r="L18" s="674"/>
      <c r="M18" s="674"/>
      <c r="N18" s="674"/>
      <c r="O18" s="674"/>
      <c r="P18" s="674"/>
      <c r="Q18" s="674"/>
      <c r="R18" s="674"/>
      <c r="S18" s="674"/>
      <c r="T18" s="674"/>
      <c r="U18" s="674"/>
      <c r="V18" s="674"/>
      <c r="W18" s="674"/>
      <c r="X18" s="674"/>
      <c r="Y18" s="674"/>
      <c r="Z18" s="674"/>
      <c r="AA18" s="674"/>
      <c r="AB18" s="674"/>
      <c r="AC18" s="674"/>
      <c r="AD18" s="674"/>
      <c r="AE18" s="674"/>
      <c r="AF18" s="674"/>
      <c r="AG18" s="674"/>
      <c r="AH18" s="674"/>
      <c r="AI18" s="674"/>
      <c r="AJ18" s="674"/>
      <c r="AK18" s="674"/>
      <c r="AL18" s="674"/>
      <c r="AM18" s="674"/>
      <c r="AN18" s="674"/>
      <c r="AO18" s="674"/>
      <c r="AP18" s="674"/>
      <c r="AQ18" s="674"/>
      <c r="AR18" s="674"/>
      <c r="AS18" s="674"/>
      <c r="AT18" s="674"/>
    </row>
    <row r="19" spans="1:46" s="39" customFormat="1" ht="10.5" customHeight="1">
      <c r="A19" s="763" t="s">
        <v>850</v>
      </c>
      <c r="B19" s="674"/>
      <c r="C19" s="674"/>
      <c r="D19" s="674"/>
      <c r="E19" s="674"/>
      <c r="F19" s="674"/>
      <c r="G19" s="674"/>
      <c r="H19" s="674"/>
      <c r="I19" s="674"/>
      <c r="J19" s="674"/>
      <c r="K19" s="674"/>
      <c r="L19" s="674"/>
      <c r="M19" s="674"/>
      <c r="N19" s="674"/>
      <c r="O19" s="674"/>
      <c r="P19" s="674"/>
      <c r="Q19" s="674"/>
      <c r="R19" s="674"/>
      <c r="S19" s="674"/>
      <c r="T19" s="674"/>
      <c r="U19" s="674"/>
      <c r="V19" s="674"/>
      <c r="W19" s="674"/>
      <c r="X19" s="674"/>
      <c r="Y19" s="674"/>
      <c r="Z19" s="674"/>
      <c r="AA19" s="674"/>
      <c r="AB19" s="674"/>
      <c r="AC19" s="674"/>
      <c r="AD19" s="674"/>
      <c r="AE19" s="674"/>
      <c r="AF19" s="674"/>
      <c r="AG19" s="674"/>
      <c r="AH19" s="674"/>
      <c r="AI19" s="674"/>
      <c r="AJ19" s="674"/>
      <c r="AK19" s="674"/>
      <c r="AL19" s="674"/>
      <c r="AM19" s="674"/>
      <c r="AN19" s="674"/>
      <c r="AO19" s="674"/>
      <c r="AP19" s="674"/>
      <c r="AQ19" s="674"/>
      <c r="AR19" s="674"/>
      <c r="AS19" s="674"/>
      <c r="AT19" s="674"/>
    </row>
    <row r="20" spans="1:46" s="39" customFormat="1" ht="10.5" customHeight="1">
      <c r="A20" s="674"/>
      <c r="B20" s="674"/>
      <c r="C20" s="674"/>
      <c r="D20" s="674"/>
      <c r="E20" s="674"/>
      <c r="F20" s="674"/>
      <c r="G20" s="674"/>
      <c r="H20" s="674"/>
      <c r="I20" s="674"/>
      <c r="J20" s="674"/>
      <c r="K20" s="674"/>
      <c r="L20" s="674"/>
      <c r="M20" s="674"/>
      <c r="N20" s="674"/>
      <c r="O20" s="674"/>
      <c r="P20" s="674"/>
      <c r="Q20" s="674"/>
      <c r="R20" s="674"/>
      <c r="S20" s="674"/>
      <c r="T20" s="674"/>
      <c r="U20" s="674"/>
      <c r="V20" s="674"/>
      <c r="W20" s="674"/>
      <c r="X20" s="674"/>
      <c r="Y20" s="674"/>
      <c r="Z20" s="674"/>
      <c r="AA20" s="674"/>
      <c r="AB20" s="674"/>
      <c r="AC20" s="674"/>
      <c r="AD20" s="674"/>
      <c r="AE20" s="674"/>
      <c r="AF20" s="674"/>
      <c r="AG20" s="674"/>
      <c r="AH20" s="674"/>
      <c r="AI20" s="674"/>
      <c r="AJ20" s="674"/>
      <c r="AK20" s="674"/>
      <c r="AL20" s="674"/>
      <c r="AM20" s="674"/>
      <c r="AN20" s="674"/>
      <c r="AO20" s="674"/>
      <c r="AP20" s="674"/>
      <c r="AQ20" s="674"/>
      <c r="AR20" s="674"/>
      <c r="AS20" s="674"/>
      <c r="AT20" s="674"/>
    </row>
    <row r="21" spans="1:46" s="39" customFormat="1" ht="10.5" customHeight="1">
      <c r="A21" s="764"/>
      <c r="B21" s="764"/>
      <c r="C21" s="764"/>
      <c r="D21" s="764"/>
      <c r="E21" s="764"/>
      <c r="F21" s="764"/>
      <c r="G21" s="764"/>
      <c r="H21" s="764"/>
      <c r="I21" s="764"/>
      <c r="J21" s="764"/>
      <c r="K21" s="764"/>
      <c r="L21" s="764"/>
      <c r="M21" s="764"/>
      <c r="N21" s="764"/>
      <c r="O21" s="764"/>
      <c r="P21" s="764"/>
      <c r="Q21" s="764"/>
      <c r="R21" s="764"/>
      <c r="S21" s="764"/>
      <c r="T21" s="764"/>
      <c r="U21" s="764"/>
      <c r="V21" s="764"/>
      <c r="W21" s="764"/>
      <c r="X21" s="764"/>
      <c r="Y21" s="764"/>
      <c r="Z21" s="764"/>
      <c r="AA21" s="764"/>
      <c r="AB21" s="764"/>
      <c r="AC21" s="764"/>
      <c r="AD21" s="764"/>
      <c r="AE21" s="764"/>
      <c r="AF21" s="764"/>
      <c r="AG21" s="764"/>
      <c r="AH21" s="764"/>
      <c r="AI21" s="764"/>
      <c r="AJ21" s="764"/>
      <c r="AK21" s="764"/>
      <c r="AL21" s="764"/>
      <c r="AM21" s="764"/>
      <c r="AN21" s="764"/>
      <c r="AO21" s="764"/>
      <c r="AP21" s="764"/>
      <c r="AQ21" s="764"/>
      <c r="AR21" s="764"/>
      <c r="AS21" s="764"/>
      <c r="AT21" s="764"/>
    </row>
    <row r="22" spans="1:46" s="39" customFormat="1" ht="10.5" customHeight="1">
      <c r="A22" s="765" t="s">
        <v>344</v>
      </c>
      <c r="B22" s="674"/>
      <c r="C22" s="674"/>
      <c r="D22" s="674"/>
      <c r="E22" s="674"/>
      <c r="F22" s="674"/>
      <c r="G22" s="674"/>
      <c r="H22" s="674"/>
      <c r="I22" s="674"/>
      <c r="J22" s="674"/>
      <c r="K22" s="674"/>
      <c r="L22" s="674"/>
      <c r="M22" s="674"/>
      <c r="N22" s="674"/>
      <c r="O22" s="674"/>
      <c r="P22" s="674"/>
      <c r="Q22" s="674"/>
      <c r="R22" s="674"/>
      <c r="S22" s="674"/>
      <c r="T22" s="674"/>
      <c r="U22" s="674"/>
      <c r="V22" s="674"/>
      <c r="W22" s="674"/>
      <c r="X22" s="674"/>
      <c r="Y22" s="674"/>
      <c r="Z22" s="674"/>
      <c r="AA22" s="674"/>
      <c r="AB22" s="674"/>
      <c r="AC22" s="674"/>
      <c r="AD22" s="674"/>
      <c r="AE22" s="674"/>
      <c r="AF22" s="674"/>
      <c r="AG22" s="674"/>
      <c r="AH22" s="674"/>
      <c r="AI22" s="674"/>
      <c r="AJ22" s="674"/>
      <c r="AK22" s="674"/>
      <c r="AL22" s="674"/>
      <c r="AM22" s="674"/>
      <c r="AN22" s="674"/>
      <c r="AO22" s="674"/>
      <c r="AP22" s="674"/>
      <c r="AQ22" s="674"/>
      <c r="AR22" s="674"/>
      <c r="AS22" s="674"/>
      <c r="AT22" s="674"/>
    </row>
    <row r="23" spans="1:46" s="39" customFormat="1" ht="10.5" customHeight="1">
      <c r="A23" s="674"/>
      <c r="B23" s="674"/>
      <c r="C23" s="674"/>
      <c r="D23" s="674"/>
      <c r="E23" s="674"/>
      <c r="F23" s="674"/>
      <c r="G23" s="674"/>
      <c r="H23" s="674"/>
      <c r="I23" s="674"/>
      <c r="J23" s="674"/>
      <c r="K23" s="674"/>
      <c r="L23" s="674"/>
      <c r="M23" s="674"/>
      <c r="N23" s="674"/>
      <c r="O23" s="674"/>
      <c r="P23" s="674"/>
      <c r="Q23" s="674"/>
      <c r="R23" s="674"/>
      <c r="S23" s="674"/>
      <c r="T23" s="674"/>
      <c r="U23" s="674"/>
      <c r="V23" s="674"/>
      <c r="W23" s="674"/>
      <c r="X23" s="674"/>
      <c r="Y23" s="674"/>
      <c r="Z23" s="674"/>
      <c r="AA23" s="674"/>
      <c r="AB23" s="674"/>
      <c r="AC23" s="674"/>
      <c r="AD23" s="674"/>
      <c r="AE23" s="674"/>
      <c r="AF23" s="674"/>
      <c r="AG23" s="674"/>
      <c r="AH23" s="674"/>
      <c r="AI23" s="674"/>
      <c r="AJ23" s="674"/>
      <c r="AK23" s="674"/>
      <c r="AL23" s="674"/>
      <c r="AM23" s="674"/>
      <c r="AN23" s="674"/>
      <c r="AO23" s="674"/>
      <c r="AP23" s="674"/>
      <c r="AQ23" s="674"/>
      <c r="AR23" s="674"/>
      <c r="AS23" s="674"/>
      <c r="AT23" s="674"/>
    </row>
    <row r="24" spans="1:46" s="39" customFormat="1" ht="10.5" customHeight="1">
      <c r="B24" s="763" t="s">
        <v>345</v>
      </c>
      <c r="C24" s="763"/>
      <c r="D24" s="763"/>
      <c r="E24" s="763"/>
      <c r="F24" s="763"/>
      <c r="G24" s="763"/>
      <c r="H24" s="763"/>
      <c r="I24" s="763"/>
      <c r="J24" s="763"/>
      <c r="K24" s="763"/>
      <c r="L24" s="763"/>
      <c r="M24" s="763"/>
      <c r="N24" s="763"/>
      <c r="O24" s="763"/>
      <c r="P24" s="763"/>
      <c r="Q24" s="763"/>
      <c r="R24" s="763"/>
      <c r="S24" s="763"/>
      <c r="T24" s="763"/>
      <c r="U24" s="763"/>
      <c r="V24" s="763"/>
      <c r="W24" s="763"/>
      <c r="X24" s="763"/>
      <c r="Y24" s="763"/>
      <c r="Z24" s="763"/>
      <c r="AA24" s="763"/>
      <c r="AB24" s="763"/>
      <c r="AC24" s="763"/>
      <c r="AD24" s="1"/>
      <c r="AE24" s="1"/>
      <c r="AF24" s="1"/>
      <c r="AG24" s="660" t="s">
        <v>346</v>
      </c>
      <c r="AH24" s="660"/>
      <c r="AI24" s="766" t="str">
        <f>'01.入会申込書'!AP25</f>
        <v/>
      </c>
      <c r="AJ24" s="766"/>
      <c r="AK24" s="660" t="s">
        <v>282</v>
      </c>
      <c r="AL24" s="660"/>
      <c r="AM24" s="766" t="str">
        <f>'01.入会申込書'!AT25</f>
        <v/>
      </c>
      <c r="AN24" s="766"/>
      <c r="AO24" s="660" t="s">
        <v>283</v>
      </c>
      <c r="AP24" s="660"/>
      <c r="AQ24" s="766" t="str">
        <f>'01.入会申込書'!AX25</f>
        <v/>
      </c>
      <c r="AR24" s="766"/>
      <c r="AS24" s="660" t="s">
        <v>284</v>
      </c>
      <c r="AT24" s="660"/>
    </row>
    <row r="25" spans="1:46" s="39" customFormat="1" ht="10.5" customHeight="1">
      <c r="A25" s="12"/>
      <c r="B25" s="763"/>
      <c r="C25" s="763"/>
      <c r="D25" s="763"/>
      <c r="E25" s="763"/>
      <c r="F25" s="763"/>
      <c r="G25" s="763"/>
      <c r="H25" s="763"/>
      <c r="I25" s="763"/>
      <c r="J25" s="763"/>
      <c r="K25" s="763"/>
      <c r="L25" s="763"/>
      <c r="M25" s="763"/>
      <c r="N25" s="763"/>
      <c r="O25" s="763"/>
      <c r="P25" s="763"/>
      <c r="Q25" s="763"/>
      <c r="R25" s="763"/>
      <c r="S25" s="763"/>
      <c r="T25" s="763"/>
      <c r="U25" s="763"/>
      <c r="V25" s="763"/>
      <c r="W25" s="763"/>
      <c r="X25" s="763"/>
      <c r="Y25" s="763"/>
      <c r="Z25" s="763"/>
      <c r="AA25" s="763"/>
      <c r="AB25" s="763"/>
      <c r="AC25" s="763"/>
      <c r="AD25" s="1"/>
      <c r="AE25" s="1"/>
      <c r="AF25" s="1"/>
      <c r="AG25" s="660"/>
      <c r="AH25" s="660"/>
      <c r="AI25" s="766"/>
      <c r="AJ25" s="766"/>
      <c r="AK25" s="660"/>
      <c r="AL25" s="660"/>
      <c r="AM25" s="766"/>
      <c r="AN25" s="766"/>
      <c r="AO25" s="660"/>
      <c r="AP25" s="660"/>
      <c r="AQ25" s="766"/>
      <c r="AR25" s="766"/>
      <c r="AS25" s="660"/>
      <c r="AT25" s="660"/>
    </row>
    <row r="26" spans="1:46" s="39" customFormat="1" ht="7.5" customHeight="1">
      <c r="A26" s="767"/>
      <c r="B26" s="764"/>
      <c r="C26" s="764"/>
      <c r="D26" s="764"/>
      <c r="E26" s="764"/>
      <c r="F26" s="764"/>
      <c r="G26" s="764"/>
      <c r="H26" s="764"/>
      <c r="I26" s="764"/>
      <c r="J26" s="764"/>
      <c r="K26" s="764"/>
      <c r="L26" s="764"/>
      <c r="M26" s="764"/>
      <c r="N26" s="764"/>
      <c r="O26" s="764"/>
      <c r="P26" s="764"/>
      <c r="Q26" s="764"/>
      <c r="R26" s="764"/>
      <c r="S26" s="764"/>
      <c r="T26" s="764"/>
      <c r="U26" s="764"/>
      <c r="V26" s="764"/>
      <c r="W26" s="764"/>
      <c r="X26" s="764"/>
      <c r="Y26" s="764"/>
      <c r="Z26" s="764"/>
      <c r="AA26" s="764"/>
      <c r="AB26" s="764"/>
      <c r="AC26" s="764"/>
      <c r="AD26" s="764"/>
      <c r="AE26" s="764"/>
      <c r="AF26" s="764"/>
      <c r="AG26" s="764"/>
      <c r="AH26" s="764"/>
      <c r="AI26" s="764"/>
      <c r="AJ26" s="764"/>
      <c r="AK26" s="764"/>
      <c r="AL26" s="764"/>
      <c r="AM26" s="764"/>
      <c r="AN26" s="764"/>
      <c r="AO26" s="764"/>
      <c r="AP26" s="764"/>
      <c r="AQ26" s="764"/>
      <c r="AR26" s="764"/>
      <c r="AS26" s="764"/>
      <c r="AT26" s="764"/>
    </row>
    <row r="27" spans="1:46" s="39" customFormat="1" ht="11.25" customHeight="1">
      <c r="A27" s="768"/>
      <c r="B27" s="771"/>
      <c r="C27" s="771"/>
      <c r="D27" s="771"/>
      <c r="E27" s="772" t="s">
        <v>347</v>
      </c>
      <c r="F27" s="773"/>
      <c r="G27" s="773"/>
      <c r="H27" s="773"/>
      <c r="I27" s="148"/>
      <c r="J27" s="774" t="str">
        <f>'01.入会申込書'!M33</f>
        <v/>
      </c>
      <c r="K27" s="775"/>
      <c r="L27" s="775"/>
      <c r="M27" s="775"/>
      <c r="N27" s="775"/>
      <c r="O27" s="775"/>
      <c r="P27" s="775"/>
      <c r="Q27" s="775"/>
      <c r="R27" s="775"/>
      <c r="S27" s="775"/>
      <c r="T27" s="775"/>
      <c r="U27" s="775"/>
      <c r="V27" s="775"/>
      <c r="W27" s="775"/>
      <c r="X27" s="775"/>
      <c r="Y27" s="775"/>
      <c r="Z27" s="775"/>
      <c r="AA27" s="775"/>
      <c r="AB27" s="775"/>
      <c r="AC27" s="775"/>
      <c r="AD27" s="775"/>
      <c r="AE27" s="775"/>
      <c r="AF27" s="775"/>
      <c r="AG27" s="775"/>
      <c r="AH27" s="775"/>
      <c r="AI27" s="775"/>
      <c r="AJ27" s="775"/>
      <c r="AK27" s="775"/>
      <c r="AL27" s="775"/>
      <c r="AM27" s="775"/>
      <c r="AN27" s="775"/>
      <c r="AO27" s="775"/>
      <c r="AP27" s="775"/>
      <c r="AQ27" s="775"/>
      <c r="AR27" s="775"/>
      <c r="AS27" s="775"/>
      <c r="AT27" s="776"/>
    </row>
    <row r="28" spans="1:46" s="39" customFormat="1" ht="11.25" customHeight="1">
      <c r="A28" s="769"/>
      <c r="B28" s="710" t="s">
        <v>348</v>
      </c>
      <c r="C28" s="710"/>
      <c r="D28" s="710"/>
      <c r="E28" s="710"/>
      <c r="F28" s="710"/>
      <c r="G28" s="710"/>
      <c r="H28" s="710"/>
      <c r="I28" s="778"/>
      <c r="J28" s="780" t="str">
        <f>'01.入会申込書'!M35</f>
        <v/>
      </c>
      <c r="K28" s="781"/>
      <c r="L28" s="781"/>
      <c r="M28" s="781"/>
      <c r="N28" s="781"/>
      <c r="O28" s="781"/>
      <c r="P28" s="781"/>
      <c r="Q28" s="781"/>
      <c r="R28" s="781"/>
      <c r="S28" s="781"/>
      <c r="T28" s="781"/>
      <c r="U28" s="781"/>
      <c r="V28" s="781"/>
      <c r="W28" s="781"/>
      <c r="X28" s="781"/>
      <c r="Y28" s="781"/>
      <c r="Z28" s="781"/>
      <c r="AA28" s="781"/>
      <c r="AB28" s="781"/>
      <c r="AC28" s="781"/>
      <c r="AD28" s="781"/>
      <c r="AE28" s="781"/>
      <c r="AF28" s="781"/>
      <c r="AG28" s="781"/>
      <c r="AH28" s="781"/>
      <c r="AI28" s="781"/>
      <c r="AJ28" s="781"/>
      <c r="AK28" s="781"/>
      <c r="AL28" s="781"/>
      <c r="AM28" s="781"/>
      <c r="AN28" s="781"/>
      <c r="AO28" s="781"/>
      <c r="AP28" s="781"/>
      <c r="AQ28" s="781"/>
      <c r="AR28" s="781"/>
      <c r="AS28" s="781"/>
      <c r="AT28" s="782"/>
    </row>
    <row r="29" spans="1:46" s="39" customFormat="1" ht="11.25" customHeight="1">
      <c r="A29" s="769"/>
      <c r="B29" s="710"/>
      <c r="C29" s="710"/>
      <c r="D29" s="710"/>
      <c r="E29" s="710"/>
      <c r="F29" s="710"/>
      <c r="G29" s="710"/>
      <c r="H29" s="710"/>
      <c r="I29" s="779"/>
      <c r="J29" s="783"/>
      <c r="K29" s="784"/>
      <c r="L29" s="784"/>
      <c r="M29" s="784"/>
      <c r="N29" s="784"/>
      <c r="O29" s="784"/>
      <c r="P29" s="784"/>
      <c r="Q29" s="784"/>
      <c r="R29" s="784"/>
      <c r="S29" s="784"/>
      <c r="T29" s="784"/>
      <c r="U29" s="784"/>
      <c r="V29" s="784"/>
      <c r="W29" s="784"/>
      <c r="X29" s="784"/>
      <c r="Y29" s="784"/>
      <c r="Z29" s="784"/>
      <c r="AA29" s="784"/>
      <c r="AB29" s="784"/>
      <c r="AC29" s="784"/>
      <c r="AD29" s="784"/>
      <c r="AE29" s="784"/>
      <c r="AF29" s="784"/>
      <c r="AG29" s="784"/>
      <c r="AH29" s="784"/>
      <c r="AI29" s="784"/>
      <c r="AJ29" s="784"/>
      <c r="AK29" s="784"/>
      <c r="AL29" s="784"/>
      <c r="AM29" s="784"/>
      <c r="AN29" s="784"/>
      <c r="AO29" s="784"/>
      <c r="AP29" s="784"/>
      <c r="AQ29" s="784"/>
      <c r="AR29" s="784"/>
      <c r="AS29" s="784"/>
      <c r="AT29" s="785"/>
    </row>
    <row r="30" spans="1:46" s="39" customFormat="1" ht="11.25" customHeight="1">
      <c r="A30" s="769"/>
      <c r="B30" s="710"/>
      <c r="C30" s="710"/>
      <c r="D30" s="710"/>
      <c r="E30" s="710"/>
      <c r="F30" s="710"/>
      <c r="G30" s="710"/>
      <c r="H30" s="710"/>
      <c r="I30" s="779"/>
      <c r="J30" s="783"/>
      <c r="K30" s="784"/>
      <c r="L30" s="784"/>
      <c r="M30" s="784"/>
      <c r="N30" s="784"/>
      <c r="O30" s="784"/>
      <c r="P30" s="784"/>
      <c r="Q30" s="784"/>
      <c r="R30" s="784"/>
      <c r="S30" s="784"/>
      <c r="T30" s="784"/>
      <c r="U30" s="784"/>
      <c r="V30" s="784"/>
      <c r="W30" s="784"/>
      <c r="X30" s="784"/>
      <c r="Y30" s="784"/>
      <c r="Z30" s="784"/>
      <c r="AA30" s="784"/>
      <c r="AB30" s="784"/>
      <c r="AC30" s="784"/>
      <c r="AD30" s="784"/>
      <c r="AE30" s="784"/>
      <c r="AF30" s="784"/>
      <c r="AG30" s="784"/>
      <c r="AH30" s="784"/>
      <c r="AI30" s="784"/>
      <c r="AJ30" s="784"/>
      <c r="AK30" s="784"/>
      <c r="AL30" s="784"/>
      <c r="AM30" s="784"/>
      <c r="AN30" s="784"/>
      <c r="AO30" s="784"/>
      <c r="AP30" s="784"/>
      <c r="AQ30" s="784"/>
      <c r="AR30" s="784"/>
      <c r="AS30" s="784"/>
      <c r="AT30" s="785"/>
    </row>
    <row r="31" spans="1:46" s="39" customFormat="1" ht="11.25" customHeight="1">
      <c r="A31" s="769"/>
      <c r="B31" s="710"/>
      <c r="C31" s="710"/>
      <c r="D31" s="710"/>
      <c r="E31" s="710"/>
      <c r="F31" s="710"/>
      <c r="G31" s="710"/>
      <c r="H31" s="710"/>
      <c r="I31" s="779"/>
      <c r="J31" s="783"/>
      <c r="K31" s="784"/>
      <c r="L31" s="784"/>
      <c r="M31" s="784"/>
      <c r="N31" s="784"/>
      <c r="O31" s="784"/>
      <c r="P31" s="784"/>
      <c r="Q31" s="784"/>
      <c r="R31" s="784"/>
      <c r="S31" s="784"/>
      <c r="T31" s="784"/>
      <c r="U31" s="784"/>
      <c r="V31" s="784"/>
      <c r="W31" s="784"/>
      <c r="X31" s="784"/>
      <c r="Y31" s="784"/>
      <c r="Z31" s="784"/>
      <c r="AA31" s="784"/>
      <c r="AB31" s="784"/>
      <c r="AC31" s="784"/>
      <c r="AD31" s="784"/>
      <c r="AE31" s="784"/>
      <c r="AF31" s="784"/>
      <c r="AG31" s="784"/>
      <c r="AH31" s="784"/>
      <c r="AI31" s="784"/>
      <c r="AJ31" s="784"/>
      <c r="AK31" s="784"/>
      <c r="AL31" s="784"/>
      <c r="AM31" s="784"/>
      <c r="AN31" s="784"/>
      <c r="AO31" s="784"/>
      <c r="AP31" s="784"/>
      <c r="AQ31" s="784"/>
      <c r="AR31" s="784"/>
      <c r="AS31" s="784"/>
      <c r="AT31" s="785"/>
    </row>
    <row r="32" spans="1:46" s="39" customFormat="1" ht="11.25" customHeight="1">
      <c r="A32" s="770"/>
      <c r="B32" s="777"/>
      <c r="C32" s="777"/>
      <c r="D32" s="777"/>
      <c r="E32" s="777"/>
      <c r="F32" s="777"/>
      <c r="G32" s="777"/>
      <c r="H32" s="777"/>
      <c r="I32" s="690"/>
      <c r="J32" s="786"/>
      <c r="K32" s="787"/>
      <c r="L32" s="787"/>
      <c r="M32" s="787"/>
      <c r="N32" s="787"/>
      <c r="O32" s="787"/>
      <c r="P32" s="787"/>
      <c r="Q32" s="787"/>
      <c r="R32" s="787"/>
      <c r="S32" s="787"/>
      <c r="T32" s="787"/>
      <c r="U32" s="787"/>
      <c r="V32" s="787"/>
      <c r="W32" s="787"/>
      <c r="X32" s="787"/>
      <c r="Y32" s="787"/>
      <c r="Z32" s="787"/>
      <c r="AA32" s="787"/>
      <c r="AB32" s="787"/>
      <c r="AC32" s="787"/>
      <c r="AD32" s="787"/>
      <c r="AE32" s="787"/>
      <c r="AF32" s="787"/>
      <c r="AG32" s="787"/>
      <c r="AH32" s="787"/>
      <c r="AI32" s="787"/>
      <c r="AJ32" s="787"/>
      <c r="AK32" s="787"/>
      <c r="AL32" s="787"/>
      <c r="AM32" s="787"/>
      <c r="AN32" s="787"/>
      <c r="AO32" s="787"/>
      <c r="AP32" s="787"/>
      <c r="AQ32" s="787"/>
      <c r="AR32" s="787"/>
      <c r="AS32" s="787"/>
      <c r="AT32" s="788"/>
    </row>
    <row r="33" spans="1:46" s="39" customFormat="1" ht="11.25" customHeight="1">
      <c r="A33" s="768"/>
      <c r="B33" s="771"/>
      <c r="C33" s="771"/>
      <c r="D33" s="771"/>
      <c r="E33" s="772" t="s">
        <v>347</v>
      </c>
      <c r="F33" s="773"/>
      <c r="G33" s="773"/>
      <c r="H33" s="773"/>
      <c r="I33" s="148"/>
      <c r="J33" s="774" t="str">
        <f>'01.入会申込書'!M45</f>
        <v/>
      </c>
      <c r="K33" s="775"/>
      <c r="L33" s="775"/>
      <c r="M33" s="775"/>
      <c r="N33" s="775"/>
      <c r="O33" s="775"/>
      <c r="P33" s="775"/>
      <c r="Q33" s="775"/>
      <c r="R33" s="775"/>
      <c r="S33" s="775"/>
      <c r="T33" s="775"/>
      <c r="U33" s="775"/>
      <c r="V33" s="775"/>
      <c r="W33" s="775"/>
      <c r="X33" s="775"/>
      <c r="Y33" s="775"/>
      <c r="Z33" s="775"/>
      <c r="AA33" s="776"/>
      <c r="AB33" s="789" t="s">
        <v>349</v>
      </c>
      <c r="AC33" s="790"/>
      <c r="AD33" s="790"/>
      <c r="AE33" s="791"/>
      <c r="AF33" s="795" t="str">
        <f>'01.入会申込書'!AF45</f>
        <v/>
      </c>
      <c r="AG33" s="796"/>
      <c r="AH33" s="796"/>
      <c r="AI33" s="796" t="str">
        <f>'01.入会申込書'!AJ45</f>
        <v/>
      </c>
      <c r="AJ33" s="799"/>
      <c r="AK33" s="771" t="s">
        <v>292</v>
      </c>
      <c r="AL33" s="801"/>
      <c r="AM33" s="796" t="str">
        <f>'01.入会申込書'!AP45</f>
        <v/>
      </c>
      <c r="AN33" s="799"/>
      <c r="AO33" s="771" t="s">
        <v>350</v>
      </c>
      <c r="AP33" s="801"/>
      <c r="AQ33" s="796" t="str">
        <f>'01.入会申込書'!AT45</f>
        <v/>
      </c>
      <c r="AR33" s="799"/>
      <c r="AS33" s="771" t="s">
        <v>351</v>
      </c>
      <c r="AT33" s="778"/>
    </row>
    <row r="34" spans="1:46" s="39" customFormat="1" ht="11.25" customHeight="1">
      <c r="A34" s="769"/>
      <c r="B34" s="710" t="s">
        <v>352</v>
      </c>
      <c r="C34" s="710"/>
      <c r="D34" s="710"/>
      <c r="E34" s="710"/>
      <c r="F34" s="710"/>
      <c r="G34" s="710"/>
      <c r="H34" s="710"/>
      <c r="I34" s="778"/>
      <c r="J34" s="780" t="str">
        <f>'01.入会申込書'!M47</f>
        <v/>
      </c>
      <c r="K34" s="781"/>
      <c r="L34" s="781"/>
      <c r="M34" s="781"/>
      <c r="N34" s="781"/>
      <c r="O34" s="781"/>
      <c r="P34" s="781"/>
      <c r="Q34" s="781"/>
      <c r="R34" s="781"/>
      <c r="S34" s="781"/>
      <c r="T34" s="781"/>
      <c r="U34" s="781"/>
      <c r="V34" s="781"/>
      <c r="W34" s="781"/>
      <c r="X34" s="781"/>
      <c r="Y34" s="781"/>
      <c r="Z34" s="781"/>
      <c r="AA34" s="782"/>
      <c r="AB34" s="792"/>
      <c r="AC34" s="793"/>
      <c r="AD34" s="793"/>
      <c r="AE34" s="794"/>
      <c r="AF34" s="797"/>
      <c r="AG34" s="798"/>
      <c r="AH34" s="798"/>
      <c r="AI34" s="800"/>
      <c r="AJ34" s="800"/>
      <c r="AK34" s="764"/>
      <c r="AL34" s="764"/>
      <c r="AM34" s="800"/>
      <c r="AN34" s="800"/>
      <c r="AO34" s="764"/>
      <c r="AP34" s="764"/>
      <c r="AQ34" s="800"/>
      <c r="AR34" s="800"/>
      <c r="AS34" s="669"/>
      <c r="AT34" s="779"/>
    </row>
    <row r="35" spans="1:46" s="39" customFormat="1" ht="11.25" customHeight="1">
      <c r="A35" s="769"/>
      <c r="B35" s="710"/>
      <c r="C35" s="710"/>
      <c r="D35" s="710"/>
      <c r="E35" s="710"/>
      <c r="F35" s="710"/>
      <c r="G35" s="710"/>
      <c r="H35" s="710"/>
      <c r="I35" s="779"/>
      <c r="J35" s="783"/>
      <c r="K35" s="784"/>
      <c r="L35" s="784"/>
      <c r="M35" s="784"/>
      <c r="N35" s="784"/>
      <c r="O35" s="784"/>
      <c r="P35" s="784"/>
      <c r="Q35" s="784"/>
      <c r="R35" s="784"/>
      <c r="S35" s="784"/>
      <c r="T35" s="784"/>
      <c r="U35" s="784"/>
      <c r="V35" s="784"/>
      <c r="W35" s="784"/>
      <c r="X35" s="784"/>
      <c r="Y35" s="784"/>
      <c r="Z35" s="784"/>
      <c r="AA35" s="785"/>
      <c r="AB35" s="792"/>
      <c r="AC35" s="793"/>
      <c r="AD35" s="793"/>
      <c r="AE35" s="794"/>
      <c r="AF35" s="797"/>
      <c r="AG35" s="798"/>
      <c r="AH35" s="798"/>
      <c r="AI35" s="800"/>
      <c r="AJ35" s="800"/>
      <c r="AK35" s="764"/>
      <c r="AL35" s="764"/>
      <c r="AM35" s="800"/>
      <c r="AN35" s="800"/>
      <c r="AO35" s="764"/>
      <c r="AP35" s="764"/>
      <c r="AQ35" s="800"/>
      <c r="AR35" s="800"/>
      <c r="AS35" s="669"/>
      <c r="AT35" s="779"/>
    </row>
    <row r="36" spans="1:46" s="39" customFormat="1" ht="11.25" customHeight="1">
      <c r="A36" s="769"/>
      <c r="B36" s="710"/>
      <c r="C36" s="710"/>
      <c r="D36" s="710"/>
      <c r="E36" s="710"/>
      <c r="F36" s="710"/>
      <c r="G36" s="710"/>
      <c r="H36" s="710"/>
      <c r="I36" s="779"/>
      <c r="J36" s="783"/>
      <c r="K36" s="784"/>
      <c r="L36" s="784"/>
      <c r="M36" s="784"/>
      <c r="N36" s="784"/>
      <c r="O36" s="784"/>
      <c r="P36" s="784"/>
      <c r="Q36" s="784"/>
      <c r="R36" s="784"/>
      <c r="S36" s="784"/>
      <c r="T36" s="784"/>
      <c r="U36" s="784"/>
      <c r="V36" s="784"/>
      <c r="W36" s="784"/>
      <c r="X36" s="784"/>
      <c r="Y36" s="784"/>
      <c r="Z36" s="784"/>
      <c r="AA36" s="785"/>
      <c r="AB36" s="792" t="s">
        <v>353</v>
      </c>
      <c r="AC36" s="793"/>
      <c r="AD36" s="793"/>
      <c r="AE36" s="794"/>
      <c r="AF36" s="797" t="str">
        <f>'01.入会申込書'!AY45</f>
        <v/>
      </c>
      <c r="AG36" s="798"/>
      <c r="AH36" s="798"/>
      <c r="AI36" s="798"/>
      <c r="AJ36" s="798"/>
      <c r="AK36" s="798"/>
      <c r="AL36" s="798"/>
      <c r="AM36" s="798"/>
      <c r="AN36" s="798"/>
      <c r="AO36" s="798"/>
      <c r="AP36" s="798"/>
      <c r="AQ36" s="798"/>
      <c r="AR36" s="798"/>
      <c r="AS36" s="798"/>
      <c r="AT36" s="805"/>
    </row>
    <row r="37" spans="1:46" s="39" customFormat="1" ht="6.75" customHeight="1">
      <c r="A37" s="769"/>
      <c r="B37" s="710"/>
      <c r="C37" s="710"/>
      <c r="D37" s="710"/>
      <c r="E37" s="710"/>
      <c r="F37" s="710"/>
      <c r="G37" s="710"/>
      <c r="H37" s="710"/>
      <c r="I37" s="779"/>
      <c r="J37" s="783"/>
      <c r="K37" s="784"/>
      <c r="L37" s="784"/>
      <c r="M37" s="784"/>
      <c r="N37" s="784"/>
      <c r="O37" s="784"/>
      <c r="P37" s="784"/>
      <c r="Q37" s="784"/>
      <c r="R37" s="784"/>
      <c r="S37" s="784"/>
      <c r="T37" s="784"/>
      <c r="U37" s="784"/>
      <c r="V37" s="784"/>
      <c r="W37" s="784"/>
      <c r="X37" s="784"/>
      <c r="Y37" s="784"/>
      <c r="Z37" s="784"/>
      <c r="AA37" s="785"/>
      <c r="AB37" s="792"/>
      <c r="AC37" s="793"/>
      <c r="AD37" s="793"/>
      <c r="AE37" s="794"/>
      <c r="AF37" s="797"/>
      <c r="AG37" s="798"/>
      <c r="AH37" s="798"/>
      <c r="AI37" s="798"/>
      <c r="AJ37" s="798"/>
      <c r="AK37" s="798"/>
      <c r="AL37" s="798"/>
      <c r="AM37" s="798"/>
      <c r="AN37" s="798"/>
      <c r="AO37" s="798"/>
      <c r="AP37" s="798"/>
      <c r="AQ37" s="798"/>
      <c r="AR37" s="798"/>
      <c r="AS37" s="798"/>
      <c r="AT37" s="805"/>
    </row>
    <row r="38" spans="1:46" s="39" customFormat="1" ht="6" customHeight="1">
      <c r="A38" s="770"/>
      <c r="B38" s="777"/>
      <c r="C38" s="777"/>
      <c r="D38" s="777"/>
      <c r="E38" s="777"/>
      <c r="F38" s="777"/>
      <c r="G38" s="777"/>
      <c r="H38" s="777"/>
      <c r="I38" s="690"/>
      <c r="J38" s="786"/>
      <c r="K38" s="787"/>
      <c r="L38" s="787"/>
      <c r="M38" s="787"/>
      <c r="N38" s="787"/>
      <c r="O38" s="787"/>
      <c r="P38" s="787"/>
      <c r="Q38" s="787"/>
      <c r="R38" s="787"/>
      <c r="S38" s="787"/>
      <c r="T38" s="787"/>
      <c r="U38" s="787"/>
      <c r="V38" s="787"/>
      <c r="W38" s="787"/>
      <c r="X38" s="787"/>
      <c r="Y38" s="787"/>
      <c r="Z38" s="787"/>
      <c r="AA38" s="788"/>
      <c r="AB38" s="802"/>
      <c r="AC38" s="803"/>
      <c r="AD38" s="803"/>
      <c r="AE38" s="804"/>
      <c r="AF38" s="806"/>
      <c r="AG38" s="807"/>
      <c r="AH38" s="807"/>
      <c r="AI38" s="807"/>
      <c r="AJ38" s="807"/>
      <c r="AK38" s="807"/>
      <c r="AL38" s="807"/>
      <c r="AM38" s="807"/>
      <c r="AN38" s="807"/>
      <c r="AO38" s="807"/>
      <c r="AP38" s="807"/>
      <c r="AQ38" s="807"/>
      <c r="AR38" s="807"/>
      <c r="AS38" s="807"/>
      <c r="AT38" s="808"/>
    </row>
    <row r="39" spans="1:46" s="39" customFormat="1" ht="11.25" customHeight="1">
      <c r="A39" s="686"/>
      <c r="B39" s="771"/>
      <c r="C39" s="771"/>
      <c r="D39" s="771"/>
      <c r="E39" s="772" t="s">
        <v>347</v>
      </c>
      <c r="F39" s="773"/>
      <c r="G39" s="773"/>
      <c r="H39" s="773"/>
      <c r="I39" s="148"/>
      <c r="J39" s="810"/>
      <c r="K39" s="811"/>
      <c r="L39" s="811"/>
      <c r="M39" s="811"/>
      <c r="N39" s="811"/>
      <c r="O39" s="811"/>
      <c r="P39" s="811"/>
      <c r="Q39" s="811"/>
      <c r="R39" s="811"/>
      <c r="S39" s="811"/>
      <c r="T39" s="811"/>
      <c r="U39" s="811"/>
      <c r="V39" s="811"/>
      <c r="W39" s="811"/>
      <c r="X39" s="811"/>
      <c r="Y39" s="811"/>
      <c r="Z39" s="811"/>
      <c r="AA39" s="811"/>
      <c r="AB39" s="811"/>
      <c r="AC39" s="811"/>
      <c r="AD39" s="811"/>
      <c r="AE39" s="811"/>
      <c r="AF39" s="811"/>
      <c r="AG39" s="811"/>
      <c r="AH39" s="811"/>
      <c r="AI39" s="811"/>
      <c r="AJ39" s="811"/>
      <c r="AK39" s="811"/>
      <c r="AL39" s="811"/>
      <c r="AM39" s="811"/>
      <c r="AN39" s="811"/>
      <c r="AO39" s="811"/>
      <c r="AP39" s="811"/>
      <c r="AQ39" s="811"/>
      <c r="AR39" s="811"/>
      <c r="AS39" s="811"/>
      <c r="AT39" s="812"/>
    </row>
    <row r="40" spans="1:46" s="39" customFormat="1" ht="11.25" customHeight="1">
      <c r="A40" s="809"/>
      <c r="B40" s="813" t="s">
        <v>354</v>
      </c>
      <c r="C40" s="813"/>
      <c r="D40" s="813"/>
      <c r="E40" s="813"/>
      <c r="F40" s="813"/>
      <c r="G40" s="813"/>
      <c r="H40" s="813"/>
      <c r="I40" s="771"/>
      <c r="J40" s="147" t="s">
        <v>355</v>
      </c>
      <c r="K40" s="816" t="str">
        <f>'01.入会申込書'!O38&amp;""</f>
        <v/>
      </c>
      <c r="L40" s="816"/>
      <c r="M40" s="816"/>
      <c r="N40" s="816"/>
      <c r="O40" s="816"/>
      <c r="P40" s="816"/>
      <c r="Q40" s="816"/>
      <c r="R40" s="816"/>
      <c r="S40" s="816"/>
      <c r="T40" s="816"/>
      <c r="U40" s="149"/>
      <c r="V40" s="149"/>
      <c r="W40" s="149"/>
      <c r="X40" s="149"/>
      <c r="Y40" s="149"/>
      <c r="Z40" s="149"/>
      <c r="AA40" s="149"/>
      <c r="AB40" s="149"/>
      <c r="AC40" s="149"/>
      <c r="AD40" s="149"/>
      <c r="AE40" s="149"/>
      <c r="AF40" s="149"/>
      <c r="AG40" s="149"/>
      <c r="AH40" s="149"/>
      <c r="AI40" s="149"/>
      <c r="AJ40" s="149"/>
      <c r="AK40" s="149"/>
      <c r="AL40" s="149"/>
      <c r="AM40" s="149"/>
      <c r="AN40" s="149"/>
      <c r="AO40" s="149"/>
      <c r="AP40" s="149"/>
      <c r="AQ40" s="149"/>
      <c r="AR40" s="149"/>
      <c r="AS40" s="149"/>
      <c r="AT40" s="150"/>
    </row>
    <row r="41" spans="1:46" s="39" customFormat="1" ht="11.25" customHeight="1">
      <c r="A41" s="809"/>
      <c r="B41" s="813"/>
      <c r="C41" s="813"/>
      <c r="D41" s="813"/>
      <c r="E41" s="813"/>
      <c r="F41" s="813"/>
      <c r="G41" s="813"/>
      <c r="H41" s="813"/>
      <c r="I41" s="779"/>
      <c r="J41" s="784" t="str">
        <f>'01.入会申込書'!M39</f>
        <v>　</v>
      </c>
      <c r="K41" s="784"/>
      <c r="L41" s="784"/>
      <c r="M41" s="784"/>
      <c r="N41" s="784"/>
      <c r="O41" s="784"/>
      <c r="P41" s="784"/>
      <c r="Q41" s="784"/>
      <c r="R41" s="784"/>
      <c r="S41" s="784"/>
      <c r="T41" s="784"/>
      <c r="U41" s="784"/>
      <c r="V41" s="784"/>
      <c r="W41" s="784"/>
      <c r="X41" s="784"/>
      <c r="Y41" s="784"/>
      <c r="Z41" s="784"/>
      <c r="AA41" s="784"/>
      <c r="AB41" s="784"/>
      <c r="AC41" s="784"/>
      <c r="AD41" s="784"/>
      <c r="AE41" s="784"/>
      <c r="AF41" s="784"/>
      <c r="AG41" s="669" t="s">
        <v>356</v>
      </c>
      <c r="AH41" s="669"/>
      <c r="AI41" s="669"/>
      <c r="AJ41" s="817" t="str">
        <f>'01.入会申込書'!M41&amp;""</f>
        <v/>
      </c>
      <c r="AK41" s="817"/>
      <c r="AL41" s="817"/>
      <c r="AM41" s="817"/>
      <c r="AN41" s="817"/>
      <c r="AO41" s="817"/>
      <c r="AP41" s="817"/>
      <c r="AQ41" s="817"/>
      <c r="AR41" s="817"/>
      <c r="AS41" s="817"/>
      <c r="AT41" s="818"/>
    </row>
    <row r="42" spans="1:46" s="39" customFormat="1" ht="8.25" customHeight="1">
      <c r="A42" s="809"/>
      <c r="B42" s="813"/>
      <c r="C42" s="813"/>
      <c r="D42" s="813"/>
      <c r="E42" s="813"/>
      <c r="F42" s="813"/>
      <c r="G42" s="813"/>
      <c r="H42" s="813"/>
      <c r="I42" s="779"/>
      <c r="J42" s="784"/>
      <c r="K42" s="784"/>
      <c r="L42" s="784"/>
      <c r="M42" s="784"/>
      <c r="N42" s="784"/>
      <c r="O42" s="784"/>
      <c r="P42" s="784"/>
      <c r="Q42" s="784"/>
      <c r="R42" s="784"/>
      <c r="S42" s="784"/>
      <c r="T42" s="784"/>
      <c r="U42" s="784"/>
      <c r="V42" s="784"/>
      <c r="W42" s="784"/>
      <c r="X42" s="784"/>
      <c r="Y42" s="784"/>
      <c r="Z42" s="784"/>
      <c r="AA42" s="784"/>
      <c r="AB42" s="784"/>
      <c r="AC42" s="784"/>
      <c r="AD42" s="784"/>
      <c r="AE42" s="784"/>
      <c r="AF42" s="784"/>
      <c r="AG42" s="669"/>
      <c r="AH42" s="669"/>
      <c r="AI42" s="669"/>
      <c r="AJ42" s="817"/>
      <c r="AK42" s="817"/>
      <c r="AL42" s="817"/>
      <c r="AM42" s="817"/>
      <c r="AN42" s="817"/>
      <c r="AO42" s="817"/>
      <c r="AP42" s="817"/>
      <c r="AQ42" s="817"/>
      <c r="AR42" s="817"/>
      <c r="AS42" s="817"/>
      <c r="AT42" s="818"/>
    </row>
    <row r="43" spans="1:46" s="39" customFormat="1" ht="11.25" customHeight="1">
      <c r="A43" s="809"/>
      <c r="B43" s="814" t="s">
        <v>357</v>
      </c>
      <c r="C43" s="814"/>
      <c r="D43" s="814"/>
      <c r="E43" s="814"/>
      <c r="F43" s="814"/>
      <c r="G43" s="814"/>
      <c r="H43" s="814"/>
      <c r="I43" s="779"/>
      <c r="J43" s="784"/>
      <c r="K43" s="784"/>
      <c r="L43" s="784"/>
      <c r="M43" s="784"/>
      <c r="N43" s="784"/>
      <c r="O43" s="784"/>
      <c r="P43" s="784"/>
      <c r="Q43" s="784"/>
      <c r="R43" s="784"/>
      <c r="S43" s="784"/>
      <c r="T43" s="784"/>
      <c r="U43" s="784"/>
      <c r="V43" s="784"/>
      <c r="W43" s="784"/>
      <c r="X43" s="784"/>
      <c r="Y43" s="784"/>
      <c r="Z43" s="784"/>
      <c r="AA43" s="784"/>
      <c r="AB43" s="784"/>
      <c r="AC43" s="784"/>
      <c r="AD43" s="784"/>
      <c r="AE43" s="784"/>
      <c r="AF43" s="784"/>
      <c r="AG43" s="669" t="s">
        <v>358</v>
      </c>
      <c r="AH43" s="669"/>
      <c r="AI43" s="669"/>
      <c r="AJ43" s="817" t="str">
        <f>'01.入会申込書'!AK41&amp;""</f>
        <v/>
      </c>
      <c r="AK43" s="817"/>
      <c r="AL43" s="817"/>
      <c r="AM43" s="817"/>
      <c r="AN43" s="817"/>
      <c r="AO43" s="817"/>
      <c r="AP43" s="817"/>
      <c r="AQ43" s="817"/>
      <c r="AR43" s="817"/>
      <c r="AS43" s="817"/>
      <c r="AT43" s="818"/>
    </row>
    <row r="44" spans="1:46" s="39" customFormat="1" ht="9" customHeight="1">
      <c r="A44" s="689"/>
      <c r="B44" s="815"/>
      <c r="C44" s="815"/>
      <c r="D44" s="815"/>
      <c r="E44" s="815"/>
      <c r="F44" s="815"/>
      <c r="G44" s="815"/>
      <c r="H44" s="815"/>
      <c r="I44" s="690"/>
      <c r="J44" s="787"/>
      <c r="K44" s="787"/>
      <c r="L44" s="787"/>
      <c r="M44" s="787"/>
      <c r="N44" s="787"/>
      <c r="O44" s="787"/>
      <c r="P44" s="787"/>
      <c r="Q44" s="787"/>
      <c r="R44" s="787"/>
      <c r="S44" s="787"/>
      <c r="T44" s="787"/>
      <c r="U44" s="787"/>
      <c r="V44" s="787"/>
      <c r="W44" s="787"/>
      <c r="X44" s="787"/>
      <c r="Y44" s="787"/>
      <c r="Z44" s="787"/>
      <c r="AA44" s="787"/>
      <c r="AB44" s="787"/>
      <c r="AC44" s="787"/>
      <c r="AD44" s="787"/>
      <c r="AE44" s="787"/>
      <c r="AF44" s="787"/>
      <c r="AG44" s="685"/>
      <c r="AH44" s="685"/>
      <c r="AI44" s="685"/>
      <c r="AJ44" s="819"/>
      <c r="AK44" s="819"/>
      <c r="AL44" s="819"/>
      <c r="AM44" s="819"/>
      <c r="AN44" s="819"/>
      <c r="AO44" s="819"/>
      <c r="AP44" s="819"/>
      <c r="AQ44" s="819"/>
      <c r="AR44" s="819"/>
      <c r="AS44" s="819"/>
      <c r="AT44" s="820"/>
    </row>
    <row r="45" spans="1:46" s="39" customFormat="1" ht="11.25" customHeight="1">
      <c r="A45" s="686"/>
      <c r="B45" s="771"/>
      <c r="C45" s="771"/>
      <c r="D45" s="771"/>
      <c r="E45" s="772" t="s">
        <v>347</v>
      </c>
      <c r="F45" s="773"/>
      <c r="G45" s="773"/>
      <c r="H45" s="773"/>
      <c r="I45" s="151"/>
      <c r="J45" s="810"/>
      <c r="K45" s="811"/>
      <c r="L45" s="811"/>
      <c r="M45" s="811"/>
      <c r="N45" s="811"/>
      <c r="O45" s="811"/>
      <c r="P45" s="811"/>
      <c r="Q45" s="811"/>
      <c r="R45" s="811"/>
      <c r="S45" s="811"/>
      <c r="T45" s="811"/>
      <c r="U45" s="811"/>
      <c r="V45" s="811"/>
      <c r="W45" s="811"/>
      <c r="X45" s="811"/>
      <c r="Y45" s="811"/>
      <c r="Z45" s="811"/>
      <c r="AA45" s="811"/>
      <c r="AB45" s="811"/>
      <c r="AC45" s="811"/>
      <c r="AD45" s="811"/>
      <c r="AE45" s="811"/>
      <c r="AF45" s="811"/>
      <c r="AG45" s="811"/>
      <c r="AH45" s="811"/>
      <c r="AI45" s="811"/>
      <c r="AJ45" s="811"/>
      <c r="AK45" s="811"/>
      <c r="AL45" s="811"/>
      <c r="AM45" s="811"/>
      <c r="AN45" s="811"/>
      <c r="AO45" s="811"/>
      <c r="AP45" s="811"/>
      <c r="AQ45" s="811"/>
      <c r="AR45" s="811"/>
      <c r="AS45" s="811"/>
      <c r="AT45" s="812"/>
    </row>
    <row r="46" spans="1:46" s="39" customFormat="1" ht="11.25" customHeight="1">
      <c r="A46" s="809"/>
      <c r="B46" s="821" t="s">
        <v>359</v>
      </c>
      <c r="C46" s="710"/>
      <c r="D46" s="710"/>
      <c r="E46" s="710"/>
      <c r="F46" s="710"/>
      <c r="G46" s="710"/>
      <c r="H46" s="710"/>
      <c r="I46" s="778"/>
      <c r="J46" s="152" t="s">
        <v>355</v>
      </c>
      <c r="K46" s="687" t="str">
        <f>'01.入会申込書'!O51&amp;""</f>
        <v/>
      </c>
      <c r="L46" s="687"/>
      <c r="M46" s="687"/>
      <c r="N46" s="687"/>
      <c r="O46" s="687"/>
      <c r="P46" s="687"/>
      <c r="Q46" s="687"/>
      <c r="R46" s="687"/>
      <c r="S46" s="687"/>
      <c r="T46" s="687"/>
      <c r="U46" s="153"/>
      <c r="V46" s="153"/>
      <c r="W46" s="153"/>
      <c r="X46" s="153"/>
      <c r="Y46" s="153"/>
      <c r="Z46" s="153"/>
      <c r="AA46" s="153"/>
      <c r="AB46" s="153"/>
      <c r="AC46" s="153"/>
      <c r="AD46" s="153"/>
      <c r="AE46" s="153"/>
      <c r="AF46" s="153"/>
      <c r="AG46" s="153"/>
      <c r="AH46" s="153"/>
      <c r="AI46" s="153"/>
      <c r="AJ46" s="153"/>
      <c r="AK46" s="153"/>
      <c r="AL46" s="153"/>
      <c r="AM46" s="153"/>
      <c r="AN46" s="153"/>
      <c r="AO46" s="153"/>
      <c r="AP46" s="153"/>
      <c r="AQ46" s="153"/>
      <c r="AR46" s="153"/>
      <c r="AS46" s="153"/>
      <c r="AT46" s="154"/>
    </row>
    <row r="47" spans="1:46" s="39" customFormat="1" ht="11.25" customHeight="1">
      <c r="A47" s="809"/>
      <c r="B47" s="710"/>
      <c r="C47" s="710"/>
      <c r="D47" s="710"/>
      <c r="E47" s="710"/>
      <c r="F47" s="710"/>
      <c r="G47" s="710"/>
      <c r="H47" s="710"/>
      <c r="I47" s="779"/>
      <c r="J47" s="822" t="str">
        <f>'01.入会申込書'!M52</f>
        <v>　</v>
      </c>
      <c r="K47" s="822"/>
      <c r="L47" s="822"/>
      <c r="M47" s="822"/>
      <c r="N47" s="822"/>
      <c r="O47" s="822"/>
      <c r="P47" s="822"/>
      <c r="Q47" s="822"/>
      <c r="R47" s="822"/>
      <c r="S47" s="822"/>
      <c r="T47" s="822"/>
      <c r="U47" s="822"/>
      <c r="V47" s="822"/>
      <c r="W47" s="822"/>
      <c r="X47" s="822"/>
      <c r="Y47" s="822"/>
      <c r="Z47" s="822"/>
      <c r="AA47" s="822"/>
      <c r="AB47" s="822"/>
      <c r="AC47" s="822"/>
      <c r="AD47" s="822"/>
      <c r="AE47" s="822"/>
      <c r="AF47" s="822"/>
      <c r="AG47" s="97"/>
      <c r="AH47" s="97"/>
      <c r="AI47" s="97"/>
      <c r="AJ47" s="97"/>
      <c r="AK47" s="97"/>
      <c r="AL47" s="97"/>
      <c r="AM47" s="97"/>
      <c r="AN47" s="97"/>
      <c r="AO47" s="97"/>
      <c r="AP47" s="97"/>
      <c r="AQ47" s="97"/>
      <c r="AR47" s="97"/>
      <c r="AS47" s="97"/>
      <c r="AT47" s="155"/>
    </row>
    <row r="48" spans="1:46" s="39" customFormat="1" ht="11.25" customHeight="1">
      <c r="A48" s="809"/>
      <c r="B48" s="710"/>
      <c r="C48" s="710"/>
      <c r="D48" s="710"/>
      <c r="E48" s="710"/>
      <c r="F48" s="710"/>
      <c r="G48" s="710"/>
      <c r="H48" s="710"/>
      <c r="I48" s="779"/>
      <c r="J48" s="822"/>
      <c r="K48" s="822"/>
      <c r="L48" s="822"/>
      <c r="M48" s="822"/>
      <c r="N48" s="822"/>
      <c r="O48" s="822"/>
      <c r="P48" s="822"/>
      <c r="Q48" s="822"/>
      <c r="R48" s="822"/>
      <c r="S48" s="822"/>
      <c r="T48" s="822"/>
      <c r="U48" s="822"/>
      <c r="V48" s="822"/>
      <c r="W48" s="822"/>
      <c r="X48" s="822"/>
      <c r="Y48" s="822"/>
      <c r="Z48" s="822"/>
      <c r="AA48" s="822"/>
      <c r="AB48" s="822"/>
      <c r="AC48" s="822"/>
      <c r="AD48" s="822"/>
      <c r="AE48" s="822"/>
      <c r="AF48" s="822"/>
      <c r="AG48" s="669" t="s">
        <v>356</v>
      </c>
      <c r="AH48" s="669"/>
      <c r="AI48" s="669"/>
      <c r="AJ48" s="817" t="str">
        <f>'01.入会申込書'!AG48&amp;""</f>
        <v/>
      </c>
      <c r="AK48" s="817"/>
      <c r="AL48" s="817"/>
      <c r="AM48" s="817"/>
      <c r="AN48" s="817"/>
      <c r="AO48" s="817"/>
      <c r="AP48" s="817"/>
      <c r="AQ48" s="817"/>
      <c r="AR48" s="817"/>
      <c r="AS48" s="817"/>
      <c r="AT48" s="818"/>
    </row>
    <row r="49" spans="1:46" s="39" customFormat="1" ht="7.5" customHeight="1">
      <c r="A49" s="689"/>
      <c r="B49" s="777"/>
      <c r="C49" s="777"/>
      <c r="D49" s="777"/>
      <c r="E49" s="777"/>
      <c r="F49" s="777"/>
      <c r="G49" s="777"/>
      <c r="H49" s="777"/>
      <c r="I49" s="690"/>
      <c r="J49" s="822"/>
      <c r="K49" s="822"/>
      <c r="L49" s="822"/>
      <c r="M49" s="822"/>
      <c r="N49" s="822"/>
      <c r="O49" s="822"/>
      <c r="P49" s="822"/>
      <c r="Q49" s="822"/>
      <c r="R49" s="822"/>
      <c r="S49" s="822"/>
      <c r="T49" s="822"/>
      <c r="U49" s="822"/>
      <c r="V49" s="822"/>
      <c r="W49" s="822"/>
      <c r="X49" s="822"/>
      <c r="Y49" s="822"/>
      <c r="Z49" s="822"/>
      <c r="AA49" s="822"/>
      <c r="AB49" s="822"/>
      <c r="AC49" s="822"/>
      <c r="AD49" s="822"/>
      <c r="AE49" s="822"/>
      <c r="AF49" s="822"/>
      <c r="AG49" s="685"/>
      <c r="AH49" s="685"/>
      <c r="AI49" s="685"/>
      <c r="AJ49" s="823"/>
      <c r="AK49" s="823"/>
      <c r="AL49" s="823"/>
      <c r="AM49" s="823"/>
      <c r="AN49" s="823"/>
      <c r="AO49" s="823"/>
      <c r="AP49" s="823"/>
      <c r="AQ49" s="823"/>
      <c r="AR49" s="823"/>
      <c r="AS49" s="823"/>
      <c r="AT49" s="824"/>
    </row>
    <row r="50" spans="1:46" s="39" customFormat="1" ht="11.25" customHeight="1">
      <c r="A50" s="768"/>
      <c r="B50" s="825" t="s">
        <v>360</v>
      </c>
      <c r="C50" s="825"/>
      <c r="D50" s="825"/>
      <c r="E50" s="825"/>
      <c r="F50" s="825"/>
      <c r="G50" s="825"/>
      <c r="H50" s="825"/>
      <c r="I50" s="778"/>
      <c r="J50" s="833" t="s">
        <v>361</v>
      </c>
      <c r="K50" s="834"/>
      <c r="L50" s="834"/>
      <c r="M50" s="834"/>
      <c r="N50" s="795" t="str">
        <f>'01.入会申込書'!AE54</f>
        <v/>
      </c>
      <c r="O50" s="796"/>
      <c r="P50" s="796"/>
      <c r="Q50" s="796" t="str">
        <f>'01.入会申込書'!AI54</f>
        <v/>
      </c>
      <c r="R50" s="796"/>
      <c r="S50" s="771" t="s">
        <v>292</v>
      </c>
      <c r="T50" s="771"/>
      <c r="U50" s="796" t="str">
        <f>'01.入会申込書'!AN54</f>
        <v/>
      </c>
      <c r="V50" s="796"/>
      <c r="W50" s="771" t="s">
        <v>350</v>
      </c>
      <c r="X50" s="771"/>
      <c r="Y50" s="796" t="str">
        <f>'01.入会申込書'!AU54</f>
        <v/>
      </c>
      <c r="Z50" s="796"/>
      <c r="AA50" s="771" t="s">
        <v>351</v>
      </c>
      <c r="AB50" s="778"/>
      <c r="AC50" s="847" t="s">
        <v>362</v>
      </c>
      <c r="AD50" s="848"/>
      <c r="AE50" s="849"/>
      <c r="AF50" s="795" t="str">
        <f>'01.入会申込書'!AE56</f>
        <v/>
      </c>
      <c r="AG50" s="796"/>
      <c r="AH50" s="796"/>
      <c r="AI50" s="796" t="str">
        <f>'01.入会申込書'!AI56</f>
        <v/>
      </c>
      <c r="AJ50" s="796"/>
      <c r="AK50" s="771" t="s">
        <v>292</v>
      </c>
      <c r="AL50" s="771"/>
      <c r="AM50" s="796" t="str">
        <f>'01.入会申込書'!AN56</f>
        <v/>
      </c>
      <c r="AN50" s="796"/>
      <c r="AO50" s="771" t="s">
        <v>350</v>
      </c>
      <c r="AP50" s="771"/>
      <c r="AQ50" s="796" t="str">
        <f>'01.入会申込書'!AU56</f>
        <v/>
      </c>
      <c r="AR50" s="796"/>
      <c r="AS50" s="771" t="s">
        <v>351</v>
      </c>
      <c r="AT50" s="778"/>
    </row>
    <row r="51" spans="1:46" s="39" customFormat="1" ht="11.25" customHeight="1">
      <c r="A51" s="769"/>
      <c r="B51" s="710"/>
      <c r="C51" s="710"/>
      <c r="D51" s="710"/>
      <c r="E51" s="710"/>
      <c r="F51" s="710"/>
      <c r="G51" s="710"/>
      <c r="H51" s="710"/>
      <c r="I51" s="779"/>
      <c r="J51" s="835"/>
      <c r="K51" s="836"/>
      <c r="L51" s="836"/>
      <c r="M51" s="836"/>
      <c r="N51" s="797"/>
      <c r="O51" s="798"/>
      <c r="P51" s="798"/>
      <c r="Q51" s="798"/>
      <c r="R51" s="798"/>
      <c r="S51" s="669"/>
      <c r="T51" s="669"/>
      <c r="U51" s="798"/>
      <c r="V51" s="798"/>
      <c r="W51" s="669"/>
      <c r="X51" s="669"/>
      <c r="Y51" s="798"/>
      <c r="Z51" s="798"/>
      <c r="AA51" s="669"/>
      <c r="AB51" s="779"/>
      <c r="AC51" s="850"/>
      <c r="AD51" s="851"/>
      <c r="AE51" s="852"/>
      <c r="AF51" s="797"/>
      <c r="AG51" s="798"/>
      <c r="AH51" s="798"/>
      <c r="AI51" s="798"/>
      <c r="AJ51" s="798"/>
      <c r="AK51" s="669"/>
      <c r="AL51" s="669"/>
      <c r="AM51" s="798"/>
      <c r="AN51" s="798"/>
      <c r="AO51" s="669"/>
      <c r="AP51" s="669"/>
      <c r="AQ51" s="798"/>
      <c r="AR51" s="798"/>
      <c r="AS51" s="669"/>
      <c r="AT51" s="779"/>
    </row>
    <row r="52" spans="1:46" s="39" customFormat="1" ht="11.25" customHeight="1">
      <c r="A52" s="769"/>
      <c r="B52" s="710"/>
      <c r="C52" s="710"/>
      <c r="D52" s="710"/>
      <c r="E52" s="710"/>
      <c r="F52" s="710"/>
      <c r="G52" s="710"/>
      <c r="H52" s="710"/>
      <c r="I52" s="779"/>
      <c r="J52" s="837" t="s">
        <v>363</v>
      </c>
      <c r="K52" s="838"/>
      <c r="L52" s="838"/>
      <c r="M52" s="838"/>
      <c r="N52" s="797"/>
      <c r="O52" s="798"/>
      <c r="P52" s="798"/>
      <c r="Q52" s="798"/>
      <c r="R52" s="798"/>
      <c r="S52" s="669"/>
      <c r="T52" s="669"/>
      <c r="U52" s="798"/>
      <c r="V52" s="798"/>
      <c r="W52" s="669"/>
      <c r="X52" s="669"/>
      <c r="Y52" s="798"/>
      <c r="Z52" s="798"/>
      <c r="AA52" s="669"/>
      <c r="AB52" s="779"/>
      <c r="AC52" s="837" t="s">
        <v>364</v>
      </c>
      <c r="AD52" s="838"/>
      <c r="AE52" s="853"/>
      <c r="AF52" s="797"/>
      <c r="AG52" s="798"/>
      <c r="AH52" s="798"/>
      <c r="AI52" s="798"/>
      <c r="AJ52" s="798"/>
      <c r="AK52" s="669"/>
      <c r="AL52" s="669"/>
      <c r="AM52" s="798"/>
      <c r="AN52" s="798"/>
      <c r="AO52" s="669"/>
      <c r="AP52" s="669"/>
      <c r="AQ52" s="798"/>
      <c r="AR52" s="798"/>
      <c r="AS52" s="669"/>
      <c r="AT52" s="779"/>
    </row>
    <row r="53" spans="1:46" s="39" customFormat="1" ht="11.25" customHeight="1">
      <c r="A53" s="770"/>
      <c r="B53" s="777"/>
      <c r="C53" s="777"/>
      <c r="D53" s="777"/>
      <c r="E53" s="777"/>
      <c r="F53" s="777"/>
      <c r="G53" s="777"/>
      <c r="H53" s="777"/>
      <c r="I53" s="690"/>
      <c r="J53" s="839"/>
      <c r="K53" s="840"/>
      <c r="L53" s="840"/>
      <c r="M53" s="840"/>
      <c r="N53" s="806"/>
      <c r="O53" s="807"/>
      <c r="P53" s="807"/>
      <c r="Q53" s="807"/>
      <c r="R53" s="807"/>
      <c r="S53" s="685"/>
      <c r="T53" s="685"/>
      <c r="U53" s="807"/>
      <c r="V53" s="807"/>
      <c r="W53" s="685"/>
      <c r="X53" s="685"/>
      <c r="Y53" s="807"/>
      <c r="Z53" s="807"/>
      <c r="AA53" s="685"/>
      <c r="AB53" s="690"/>
      <c r="AC53" s="839"/>
      <c r="AD53" s="840"/>
      <c r="AE53" s="854"/>
      <c r="AF53" s="806"/>
      <c r="AG53" s="807"/>
      <c r="AH53" s="807"/>
      <c r="AI53" s="807"/>
      <c r="AJ53" s="807"/>
      <c r="AK53" s="685"/>
      <c r="AL53" s="685"/>
      <c r="AM53" s="807"/>
      <c r="AN53" s="807"/>
      <c r="AO53" s="685"/>
      <c r="AP53" s="685"/>
      <c r="AQ53" s="807"/>
      <c r="AR53" s="807"/>
      <c r="AS53" s="685"/>
      <c r="AT53" s="690"/>
    </row>
    <row r="54" spans="1:46" s="39" customFormat="1" ht="11.25" customHeight="1">
      <c r="A54" s="686"/>
      <c r="B54" s="825" t="s">
        <v>365</v>
      </c>
      <c r="C54" s="825"/>
      <c r="D54" s="825"/>
      <c r="E54" s="825"/>
      <c r="F54" s="825"/>
      <c r="G54" s="825"/>
      <c r="H54" s="825"/>
      <c r="I54" s="778"/>
      <c r="J54" s="826" t="str">
        <f>'01.入会申込書'!AC58</f>
        <v/>
      </c>
      <c r="K54" s="827"/>
      <c r="L54" s="827"/>
      <c r="M54" s="827"/>
      <c r="N54" s="827"/>
      <c r="O54" s="771" t="s">
        <v>366</v>
      </c>
      <c r="P54" s="778"/>
      <c r="Q54" s="686" t="s">
        <v>367</v>
      </c>
      <c r="R54" s="771"/>
      <c r="S54" s="771"/>
      <c r="T54" s="771"/>
      <c r="U54" s="771"/>
      <c r="V54" s="771"/>
      <c r="W54" s="771"/>
      <c r="X54" s="778"/>
      <c r="Y54" s="829" t="str">
        <f>'01.入会申込書'!M58</f>
        <v/>
      </c>
      <c r="Z54" s="830"/>
      <c r="AA54" s="830"/>
      <c r="AB54" s="830"/>
      <c r="AC54" s="830"/>
      <c r="AD54" s="771" t="s">
        <v>368</v>
      </c>
      <c r="AE54" s="778"/>
      <c r="AF54" s="687" t="s">
        <v>369</v>
      </c>
      <c r="AG54" s="687"/>
      <c r="AH54" s="687"/>
      <c r="AI54" s="687"/>
      <c r="AJ54" s="687"/>
      <c r="AK54" s="687"/>
      <c r="AL54" s="687"/>
      <c r="AM54" s="687"/>
      <c r="AN54" s="841" t="str">
        <f>IF('01.入会申込書'!M54="法人","法人","個人")</f>
        <v>個人</v>
      </c>
      <c r="AO54" s="842"/>
      <c r="AP54" s="842"/>
      <c r="AQ54" s="842"/>
      <c r="AR54" s="842"/>
      <c r="AS54" s="842"/>
      <c r="AT54" s="843"/>
    </row>
    <row r="55" spans="1:46" s="39" customFormat="1" ht="11.25" customHeight="1">
      <c r="A55" s="689"/>
      <c r="B55" s="777"/>
      <c r="C55" s="777"/>
      <c r="D55" s="777"/>
      <c r="E55" s="777"/>
      <c r="F55" s="777"/>
      <c r="G55" s="777"/>
      <c r="H55" s="777"/>
      <c r="I55" s="690"/>
      <c r="J55" s="828"/>
      <c r="K55" s="819"/>
      <c r="L55" s="819"/>
      <c r="M55" s="819"/>
      <c r="N55" s="819"/>
      <c r="O55" s="685"/>
      <c r="P55" s="690"/>
      <c r="Q55" s="689"/>
      <c r="R55" s="685"/>
      <c r="S55" s="685"/>
      <c r="T55" s="685"/>
      <c r="U55" s="685"/>
      <c r="V55" s="685"/>
      <c r="W55" s="685"/>
      <c r="X55" s="690"/>
      <c r="Y55" s="831"/>
      <c r="Z55" s="832"/>
      <c r="AA55" s="832"/>
      <c r="AB55" s="832"/>
      <c r="AC55" s="832"/>
      <c r="AD55" s="685"/>
      <c r="AE55" s="690"/>
      <c r="AF55" s="669"/>
      <c r="AG55" s="669"/>
      <c r="AH55" s="669"/>
      <c r="AI55" s="669"/>
      <c r="AJ55" s="669"/>
      <c r="AK55" s="669"/>
      <c r="AL55" s="669"/>
      <c r="AM55" s="669"/>
      <c r="AN55" s="844"/>
      <c r="AO55" s="845"/>
      <c r="AP55" s="845"/>
      <c r="AQ55" s="845"/>
      <c r="AR55" s="845"/>
      <c r="AS55" s="845"/>
      <c r="AT55" s="846"/>
    </row>
    <row r="56" spans="1:46" s="39" customFormat="1" ht="11.25" customHeight="1">
      <c r="A56" s="768"/>
      <c r="B56" s="825" t="s">
        <v>370</v>
      </c>
      <c r="C56" s="825"/>
      <c r="D56" s="825"/>
      <c r="E56" s="825"/>
      <c r="F56" s="825"/>
      <c r="G56" s="825"/>
      <c r="H56" s="825"/>
      <c r="I56" s="778"/>
      <c r="J56" s="855" t="str">
        <f>IF(TRIM(industry)="","",industry)</f>
        <v/>
      </c>
      <c r="K56" s="855"/>
      <c r="L56" s="855"/>
      <c r="M56" s="855"/>
      <c r="N56" s="855"/>
      <c r="O56" s="855"/>
      <c r="P56" s="855"/>
      <c r="Q56" s="855"/>
      <c r="R56" s="855"/>
      <c r="S56" s="855"/>
      <c r="T56" s="855"/>
      <c r="U56" s="855"/>
      <c r="V56" s="855"/>
      <c r="W56" s="855"/>
      <c r="X56" s="855"/>
      <c r="Y56" s="855"/>
      <c r="Z56" s="855"/>
      <c r="AA56" s="855"/>
      <c r="AB56" s="855"/>
      <c r="AC56" s="855"/>
      <c r="AD56" s="855"/>
      <c r="AE56" s="855"/>
      <c r="AF56" s="855"/>
      <c r="AG56" s="855"/>
      <c r="AH56" s="855"/>
      <c r="AI56" s="855"/>
      <c r="AJ56" s="855"/>
      <c r="AK56" s="855"/>
      <c r="AL56" s="855"/>
      <c r="AM56" s="855"/>
      <c r="AN56" s="855"/>
      <c r="AO56" s="855"/>
      <c r="AP56" s="855"/>
      <c r="AQ56" s="855"/>
      <c r="AR56" s="855"/>
      <c r="AS56" s="855"/>
      <c r="AT56" s="856"/>
    </row>
    <row r="57" spans="1:46" s="39" customFormat="1" ht="11.25" customHeight="1">
      <c r="A57" s="769"/>
      <c r="B57" s="710"/>
      <c r="C57" s="710"/>
      <c r="D57" s="710"/>
      <c r="E57" s="710"/>
      <c r="F57" s="710"/>
      <c r="G57" s="710"/>
      <c r="H57" s="710"/>
      <c r="I57" s="779"/>
      <c r="J57" s="855"/>
      <c r="K57" s="855"/>
      <c r="L57" s="855"/>
      <c r="M57" s="855"/>
      <c r="N57" s="855"/>
      <c r="O57" s="855"/>
      <c r="P57" s="855"/>
      <c r="Q57" s="855"/>
      <c r="R57" s="855"/>
      <c r="S57" s="855"/>
      <c r="T57" s="855"/>
      <c r="U57" s="855"/>
      <c r="V57" s="855"/>
      <c r="W57" s="855"/>
      <c r="X57" s="855"/>
      <c r="Y57" s="855"/>
      <c r="Z57" s="855"/>
      <c r="AA57" s="855"/>
      <c r="AB57" s="855"/>
      <c r="AC57" s="855"/>
      <c r="AD57" s="855"/>
      <c r="AE57" s="855"/>
      <c r="AF57" s="855"/>
      <c r="AG57" s="855"/>
      <c r="AH57" s="855"/>
      <c r="AI57" s="855"/>
      <c r="AJ57" s="855"/>
      <c r="AK57" s="855"/>
      <c r="AL57" s="855"/>
      <c r="AM57" s="855"/>
      <c r="AN57" s="855"/>
      <c r="AO57" s="855"/>
      <c r="AP57" s="855"/>
      <c r="AQ57" s="855"/>
      <c r="AR57" s="855"/>
      <c r="AS57" s="855"/>
      <c r="AT57" s="856"/>
    </row>
    <row r="58" spans="1:46" s="39" customFormat="1" ht="11.25" customHeight="1">
      <c r="A58" s="769"/>
      <c r="B58" s="710"/>
      <c r="C58" s="710"/>
      <c r="D58" s="710"/>
      <c r="E58" s="710"/>
      <c r="F58" s="710"/>
      <c r="G58" s="710"/>
      <c r="H58" s="710"/>
      <c r="I58" s="779"/>
      <c r="J58" s="855"/>
      <c r="K58" s="855"/>
      <c r="L58" s="855"/>
      <c r="M58" s="855"/>
      <c r="N58" s="855"/>
      <c r="O58" s="855"/>
      <c r="P58" s="855"/>
      <c r="Q58" s="855"/>
      <c r="R58" s="855"/>
      <c r="S58" s="855"/>
      <c r="T58" s="855"/>
      <c r="U58" s="855"/>
      <c r="V58" s="855"/>
      <c r="W58" s="855"/>
      <c r="X58" s="855"/>
      <c r="Y58" s="855"/>
      <c r="Z58" s="855"/>
      <c r="AA58" s="855"/>
      <c r="AB58" s="855"/>
      <c r="AC58" s="855"/>
      <c r="AD58" s="855"/>
      <c r="AE58" s="855"/>
      <c r="AF58" s="855"/>
      <c r="AG58" s="855"/>
      <c r="AH58" s="855"/>
      <c r="AI58" s="855"/>
      <c r="AJ58" s="855"/>
      <c r="AK58" s="855"/>
      <c r="AL58" s="855"/>
      <c r="AM58" s="855"/>
      <c r="AN58" s="855"/>
      <c r="AO58" s="855"/>
      <c r="AP58" s="855"/>
      <c r="AQ58" s="855"/>
      <c r="AR58" s="855"/>
      <c r="AS58" s="855"/>
      <c r="AT58" s="856"/>
    </row>
    <row r="59" spans="1:46" s="39" customFormat="1" ht="11.25" customHeight="1">
      <c r="A59" s="770"/>
      <c r="B59" s="777"/>
      <c r="C59" s="777"/>
      <c r="D59" s="777"/>
      <c r="E59" s="777"/>
      <c r="F59" s="777"/>
      <c r="G59" s="777"/>
      <c r="H59" s="777"/>
      <c r="I59" s="690"/>
      <c r="J59" s="857"/>
      <c r="K59" s="857"/>
      <c r="L59" s="857"/>
      <c r="M59" s="857"/>
      <c r="N59" s="857"/>
      <c r="O59" s="857"/>
      <c r="P59" s="857"/>
      <c r="Q59" s="857"/>
      <c r="R59" s="857"/>
      <c r="S59" s="857"/>
      <c r="T59" s="857"/>
      <c r="U59" s="857"/>
      <c r="V59" s="857"/>
      <c r="W59" s="857"/>
      <c r="X59" s="857"/>
      <c r="Y59" s="857"/>
      <c r="Z59" s="857"/>
      <c r="AA59" s="857"/>
      <c r="AB59" s="857"/>
      <c r="AC59" s="857"/>
      <c r="AD59" s="857"/>
      <c r="AE59" s="857"/>
      <c r="AF59" s="857"/>
      <c r="AG59" s="857"/>
      <c r="AH59" s="857"/>
      <c r="AI59" s="857"/>
      <c r="AJ59" s="857"/>
      <c r="AK59" s="857"/>
      <c r="AL59" s="857"/>
      <c r="AM59" s="857"/>
      <c r="AN59" s="857"/>
      <c r="AO59" s="857"/>
      <c r="AP59" s="857"/>
      <c r="AQ59" s="857"/>
      <c r="AR59" s="857"/>
      <c r="AS59" s="857"/>
      <c r="AT59" s="858"/>
    </row>
    <row r="60" spans="1:46" s="39" customFormat="1" ht="11.25" customHeight="1">
      <c r="A60" s="686"/>
      <c r="B60" s="825" t="s">
        <v>371</v>
      </c>
      <c r="C60" s="825"/>
      <c r="D60" s="825"/>
      <c r="E60" s="825"/>
      <c r="F60" s="825"/>
      <c r="G60" s="825"/>
      <c r="H60" s="825"/>
      <c r="I60" s="778"/>
      <c r="J60" s="867" t="str">
        <f>'01.入会申込書'!M27</f>
        <v/>
      </c>
      <c r="K60" s="868"/>
      <c r="L60" s="868"/>
      <c r="M60" s="868"/>
      <c r="N60" s="868"/>
      <c r="O60" s="771" t="s">
        <v>287</v>
      </c>
      <c r="P60" s="870" t="str">
        <f>'01.入会申込書'!AI27</f>
        <v/>
      </c>
      <c r="Q60" s="796"/>
      <c r="R60" s="771" t="s">
        <v>288</v>
      </c>
      <c r="S60" s="870" t="str">
        <f>'01.入会申込書'!AP27</f>
        <v/>
      </c>
      <c r="T60" s="796"/>
      <c r="U60" s="796"/>
      <c r="V60" s="796"/>
      <c r="W60" s="796"/>
      <c r="X60" s="771" t="s">
        <v>290</v>
      </c>
      <c r="Y60" s="771"/>
      <c r="Z60" s="771" t="s">
        <v>291</v>
      </c>
      <c r="AA60" s="771"/>
      <c r="AB60" s="771"/>
      <c r="AC60" s="771"/>
      <c r="AD60" s="771"/>
      <c r="AE60" s="771"/>
      <c r="AF60" s="771" t="str">
        <f>'01.入会申込書'!M29</f>
        <v>令和</v>
      </c>
      <c r="AG60" s="771"/>
      <c r="AH60" s="771"/>
      <c r="AI60" s="796" t="str">
        <f>'01.入会申込書'!R29</f>
        <v/>
      </c>
      <c r="AJ60" s="796"/>
      <c r="AK60" s="771" t="s">
        <v>292</v>
      </c>
      <c r="AL60" s="771"/>
      <c r="AM60" s="796" t="str">
        <f>'01.入会申込書'!W29</f>
        <v/>
      </c>
      <c r="AN60" s="796"/>
      <c r="AO60" s="771" t="s">
        <v>293</v>
      </c>
      <c r="AP60" s="771"/>
      <c r="AQ60" s="796" t="str">
        <f>'01.入会申込書'!AB29</f>
        <v/>
      </c>
      <c r="AR60" s="796"/>
      <c r="AS60" s="771" t="s">
        <v>351</v>
      </c>
      <c r="AT60" s="778"/>
    </row>
    <row r="61" spans="1:46" s="39" customFormat="1" ht="11.25" customHeight="1">
      <c r="A61" s="809"/>
      <c r="B61" s="710"/>
      <c r="C61" s="710"/>
      <c r="D61" s="710"/>
      <c r="E61" s="710"/>
      <c r="F61" s="710"/>
      <c r="G61" s="710"/>
      <c r="H61" s="710"/>
      <c r="I61" s="779"/>
      <c r="J61" s="869"/>
      <c r="K61" s="817"/>
      <c r="L61" s="817"/>
      <c r="M61" s="817"/>
      <c r="N61" s="817"/>
      <c r="O61" s="669"/>
      <c r="P61" s="798"/>
      <c r="Q61" s="798"/>
      <c r="R61" s="669"/>
      <c r="S61" s="798"/>
      <c r="T61" s="798"/>
      <c r="U61" s="798"/>
      <c r="V61" s="798"/>
      <c r="W61" s="798"/>
      <c r="X61" s="669"/>
      <c r="Y61" s="669"/>
      <c r="Z61" s="669"/>
      <c r="AA61" s="669"/>
      <c r="AB61" s="669"/>
      <c r="AC61" s="669"/>
      <c r="AD61" s="669"/>
      <c r="AE61" s="669"/>
      <c r="AF61" s="669"/>
      <c r="AG61" s="669"/>
      <c r="AH61" s="669"/>
      <c r="AI61" s="798"/>
      <c r="AJ61" s="798"/>
      <c r="AK61" s="669"/>
      <c r="AL61" s="669"/>
      <c r="AM61" s="798"/>
      <c r="AN61" s="798"/>
      <c r="AO61" s="669"/>
      <c r="AP61" s="669"/>
      <c r="AQ61" s="798"/>
      <c r="AR61" s="798"/>
      <c r="AS61" s="669"/>
      <c r="AT61" s="779"/>
    </row>
    <row r="62" spans="1:46" s="39" customFormat="1" ht="4.5" customHeight="1">
      <c r="A62" s="61"/>
      <c r="B62" s="859" t="s">
        <v>372</v>
      </c>
      <c r="C62" s="859"/>
      <c r="D62" s="859"/>
      <c r="E62" s="859"/>
      <c r="F62" s="859"/>
      <c r="G62" s="859"/>
      <c r="H62" s="859"/>
      <c r="I62" s="62"/>
      <c r="J62" s="35"/>
      <c r="K62" s="34"/>
      <c r="L62" s="34"/>
      <c r="M62" s="34"/>
      <c r="N62" s="34"/>
      <c r="O62" s="38"/>
      <c r="P62" s="34"/>
      <c r="Q62" s="34"/>
      <c r="R62" s="38"/>
      <c r="S62" s="29"/>
      <c r="T62" s="29"/>
      <c r="U62" s="29"/>
      <c r="V62" s="29"/>
      <c r="W62" s="29"/>
      <c r="X62" s="38"/>
      <c r="Y62" s="38"/>
      <c r="Z62" s="38"/>
      <c r="AA62" s="38"/>
      <c r="AB62" s="38"/>
      <c r="AC62" s="38"/>
      <c r="AD62" s="38"/>
      <c r="AE62" s="38"/>
      <c r="AF62" s="38"/>
      <c r="AG62" s="38"/>
      <c r="AH62" s="38"/>
      <c r="AI62" s="34"/>
      <c r="AJ62" s="34"/>
      <c r="AK62" s="38"/>
      <c r="AL62" s="38"/>
      <c r="AM62" s="34"/>
      <c r="AN62" s="34"/>
      <c r="AO62" s="38"/>
      <c r="AP62" s="38"/>
      <c r="AQ62" s="34"/>
      <c r="AR62" s="34"/>
      <c r="AS62" s="38"/>
      <c r="AT62" s="37"/>
    </row>
    <row r="63" spans="1:46" s="39" customFormat="1" ht="11.25" customHeight="1">
      <c r="A63" s="28"/>
      <c r="B63" s="860"/>
      <c r="C63" s="860"/>
      <c r="D63" s="860"/>
      <c r="E63" s="860"/>
      <c r="F63" s="860"/>
      <c r="G63" s="860"/>
      <c r="H63" s="860"/>
      <c r="I63" s="63"/>
      <c r="J63" s="64" t="s">
        <v>373</v>
      </c>
      <c r="K63" s="861" t="s">
        <v>374</v>
      </c>
      <c r="L63" s="861"/>
      <c r="M63" s="861"/>
      <c r="N63" s="861"/>
      <c r="O63" s="861"/>
      <c r="P63" s="861"/>
      <c r="Q63" s="861"/>
      <c r="R63" s="861"/>
      <c r="S63" s="861"/>
      <c r="T63" s="861"/>
      <c r="U63" s="861"/>
      <c r="V63" s="861"/>
      <c r="W63" s="861"/>
      <c r="X63" s="861"/>
      <c r="Y63" s="861"/>
      <c r="Z63" s="861"/>
      <c r="AA63" s="861"/>
      <c r="AB63" s="861"/>
      <c r="AC63" s="861"/>
      <c r="AD63" s="861"/>
      <c r="AE63" s="861"/>
      <c r="AF63" s="861"/>
      <c r="AG63" s="861"/>
      <c r="AH63" s="861"/>
      <c r="AI63" s="861"/>
      <c r="AJ63" s="861"/>
      <c r="AK63" s="861"/>
      <c r="AL63" s="13"/>
      <c r="AM63" s="862" t="str">
        <f>tra_notice1&amp;""</f>
        <v/>
      </c>
      <c r="AN63" s="862"/>
      <c r="AO63" s="862"/>
      <c r="AP63" s="862"/>
      <c r="AQ63" s="862"/>
      <c r="AR63" s="862"/>
      <c r="AS63" s="862"/>
      <c r="AT63" s="36"/>
    </row>
    <row r="64" spans="1:46" s="39" customFormat="1" ht="11.25" customHeight="1">
      <c r="A64" s="28"/>
      <c r="B64" s="860" t="s">
        <v>375</v>
      </c>
      <c r="C64" s="860"/>
      <c r="D64" s="860"/>
      <c r="E64" s="860"/>
      <c r="F64" s="860"/>
      <c r="G64" s="860"/>
      <c r="H64" s="860"/>
      <c r="I64" s="63"/>
      <c r="J64" s="64"/>
      <c r="K64" s="861"/>
      <c r="L64" s="861"/>
      <c r="M64" s="861"/>
      <c r="N64" s="861"/>
      <c r="O64" s="861"/>
      <c r="P64" s="861"/>
      <c r="Q64" s="861"/>
      <c r="R64" s="861"/>
      <c r="S64" s="861"/>
      <c r="T64" s="861"/>
      <c r="U64" s="861"/>
      <c r="V64" s="861"/>
      <c r="W64" s="861"/>
      <c r="X64" s="861"/>
      <c r="Y64" s="861"/>
      <c r="Z64" s="861"/>
      <c r="AA64" s="861"/>
      <c r="AB64" s="861"/>
      <c r="AC64" s="861"/>
      <c r="AD64" s="861"/>
      <c r="AE64" s="861"/>
      <c r="AF64" s="861"/>
      <c r="AG64" s="861"/>
      <c r="AH64" s="861"/>
      <c r="AI64" s="861"/>
      <c r="AJ64" s="861"/>
      <c r="AK64" s="861"/>
      <c r="AL64" s="32"/>
      <c r="AM64" s="862"/>
      <c r="AN64" s="862"/>
      <c r="AO64" s="862"/>
      <c r="AP64" s="862"/>
      <c r="AQ64" s="862"/>
      <c r="AR64" s="862"/>
      <c r="AS64" s="862"/>
      <c r="AT64" s="36"/>
    </row>
    <row r="65" spans="1:46" s="39" customFormat="1" ht="3.75" customHeight="1">
      <c r="A65" s="28"/>
      <c r="B65" s="860"/>
      <c r="C65" s="860"/>
      <c r="D65" s="860"/>
      <c r="E65" s="860"/>
      <c r="F65" s="860"/>
      <c r="G65" s="860"/>
      <c r="H65" s="860"/>
      <c r="I65" s="63"/>
      <c r="J65" s="64"/>
      <c r="K65" s="13"/>
      <c r="L65" s="41"/>
      <c r="M65" s="33"/>
      <c r="N65" s="33"/>
      <c r="O65" s="32"/>
      <c r="P65" s="33"/>
      <c r="Q65" s="33"/>
      <c r="R65" s="32"/>
      <c r="S65" s="65"/>
      <c r="T65" s="65"/>
      <c r="U65" s="65"/>
      <c r="V65" s="65"/>
      <c r="W65" s="65"/>
      <c r="X65" s="32"/>
      <c r="Y65" s="32"/>
      <c r="Z65" s="32"/>
      <c r="AA65" s="32"/>
      <c r="AB65" s="32"/>
      <c r="AC65" s="32"/>
      <c r="AD65" s="32"/>
      <c r="AF65" s="32"/>
      <c r="AG65" s="32"/>
      <c r="AH65" s="32"/>
      <c r="AI65" s="33"/>
      <c r="AJ65" s="33"/>
      <c r="AK65" s="32"/>
      <c r="AL65" s="32"/>
      <c r="AM65" s="33"/>
      <c r="AN65" s="33"/>
      <c r="AO65" s="33"/>
      <c r="AP65" s="33"/>
      <c r="AQ65" s="33"/>
      <c r="AR65" s="33"/>
      <c r="AS65" s="33"/>
      <c r="AT65" s="36"/>
    </row>
    <row r="66" spans="1:46" s="39" customFormat="1" ht="12" customHeight="1">
      <c r="A66" s="28"/>
      <c r="B66" s="860"/>
      <c r="C66" s="860"/>
      <c r="D66" s="860"/>
      <c r="E66" s="860"/>
      <c r="F66" s="860"/>
      <c r="G66" s="860"/>
      <c r="H66" s="860"/>
      <c r="I66" s="63"/>
      <c r="J66" s="64" t="s">
        <v>376</v>
      </c>
      <c r="K66" s="863" t="s">
        <v>377</v>
      </c>
      <c r="L66" s="861"/>
      <c r="M66" s="861"/>
      <c r="N66" s="861"/>
      <c r="O66" s="861"/>
      <c r="P66" s="861"/>
      <c r="Q66" s="861"/>
      <c r="R66" s="861"/>
      <c r="S66" s="861"/>
      <c r="T66" s="861"/>
      <c r="U66" s="861"/>
      <c r="V66" s="861"/>
      <c r="W66" s="861"/>
      <c r="X66" s="861"/>
      <c r="Y66" s="861"/>
      <c r="Z66" s="861"/>
      <c r="AA66" s="861"/>
      <c r="AB66" s="861"/>
      <c r="AC66" s="861"/>
      <c r="AD66" s="861"/>
      <c r="AE66" s="861"/>
      <c r="AF66" s="861"/>
      <c r="AG66" s="861"/>
      <c r="AH66" s="861"/>
      <c r="AI66" s="861"/>
      <c r="AJ66" s="861"/>
      <c r="AK66" s="861"/>
      <c r="AL66" s="32"/>
      <c r="AM66" s="862" t="str">
        <f>tra_notice2&amp;""</f>
        <v/>
      </c>
      <c r="AN66" s="862"/>
      <c r="AO66" s="862"/>
      <c r="AP66" s="862"/>
      <c r="AQ66" s="862"/>
      <c r="AR66" s="862"/>
      <c r="AS66" s="862"/>
      <c r="AT66" s="36"/>
    </row>
    <row r="67" spans="1:46" s="39" customFormat="1" ht="10.5" customHeight="1">
      <c r="A67" s="864" t="s">
        <v>378</v>
      </c>
      <c r="B67" s="860"/>
      <c r="C67" s="860"/>
      <c r="D67" s="860"/>
      <c r="E67" s="860"/>
      <c r="F67" s="860"/>
      <c r="G67" s="860"/>
      <c r="H67" s="860"/>
      <c r="I67" s="63"/>
      <c r="J67" s="93"/>
      <c r="K67" s="861"/>
      <c r="L67" s="861"/>
      <c r="M67" s="861"/>
      <c r="N67" s="861"/>
      <c r="O67" s="861"/>
      <c r="P67" s="861"/>
      <c r="Q67" s="861"/>
      <c r="R67" s="861"/>
      <c r="S67" s="861"/>
      <c r="T67" s="861"/>
      <c r="U67" s="861"/>
      <c r="V67" s="861"/>
      <c r="W67" s="861"/>
      <c r="X67" s="861"/>
      <c r="Y67" s="861"/>
      <c r="Z67" s="861"/>
      <c r="AA67" s="861"/>
      <c r="AB67" s="861"/>
      <c r="AC67" s="861"/>
      <c r="AD67" s="861"/>
      <c r="AE67" s="861"/>
      <c r="AF67" s="861"/>
      <c r="AG67" s="861"/>
      <c r="AH67" s="861"/>
      <c r="AI67" s="861"/>
      <c r="AJ67" s="861"/>
      <c r="AK67" s="861"/>
      <c r="AL67" s="32"/>
      <c r="AM67" s="862"/>
      <c r="AN67" s="862"/>
      <c r="AO67" s="862"/>
      <c r="AP67" s="862"/>
      <c r="AQ67" s="862"/>
      <c r="AR67" s="862"/>
      <c r="AS67" s="862"/>
      <c r="AT67" s="36"/>
    </row>
    <row r="68" spans="1:46" s="39" customFormat="1" ht="3.75" customHeight="1">
      <c r="A68" s="865"/>
      <c r="B68" s="866"/>
      <c r="C68" s="866"/>
      <c r="D68" s="866"/>
      <c r="E68" s="866"/>
      <c r="F68" s="866"/>
      <c r="G68" s="866"/>
      <c r="H68" s="866"/>
      <c r="I68" s="66"/>
      <c r="J68" s="31"/>
      <c r="K68" s="41"/>
      <c r="L68" s="41"/>
      <c r="M68" s="33"/>
      <c r="N68" s="33"/>
      <c r="O68" s="32"/>
      <c r="P68" s="33"/>
      <c r="Q68" s="33"/>
      <c r="R68" s="32"/>
      <c r="S68" s="65"/>
      <c r="T68" s="65"/>
      <c r="U68" s="65"/>
      <c r="V68" s="65"/>
      <c r="W68" s="65"/>
      <c r="X68" s="32"/>
      <c r="Y68" s="32"/>
      <c r="Z68" s="32"/>
      <c r="AA68" s="32"/>
      <c r="AB68" s="32"/>
      <c r="AC68" s="32"/>
      <c r="AD68" s="32"/>
      <c r="AE68" s="32"/>
      <c r="AF68" s="32"/>
      <c r="AG68" s="32"/>
      <c r="AH68" s="32"/>
      <c r="AI68" s="33"/>
      <c r="AJ68" s="33"/>
      <c r="AK68" s="32"/>
      <c r="AL68" s="32"/>
      <c r="AM68" s="33"/>
      <c r="AN68" s="33"/>
      <c r="AO68" s="32"/>
      <c r="AP68" s="32"/>
      <c r="AQ68" s="33"/>
      <c r="AR68" s="33"/>
      <c r="AS68" s="32"/>
      <c r="AT68" s="36"/>
    </row>
    <row r="69" spans="1:46" s="39" customFormat="1" ht="15.75" customHeight="1">
      <c r="A69" s="67"/>
      <c r="B69" s="871" t="s">
        <v>379</v>
      </c>
      <c r="C69" s="871"/>
      <c r="D69" s="871"/>
      <c r="E69" s="871"/>
      <c r="F69" s="871"/>
      <c r="G69" s="871"/>
      <c r="H69" s="871"/>
      <c r="I69" s="68"/>
      <c r="J69" s="874" t="s">
        <v>380</v>
      </c>
      <c r="K69" s="875"/>
      <c r="L69" s="875"/>
      <c r="M69" s="875"/>
      <c r="N69" s="875"/>
      <c r="O69" s="875"/>
      <c r="P69" s="875"/>
      <c r="Q69" s="875"/>
      <c r="R69" s="875"/>
      <c r="S69" s="875"/>
      <c r="T69" s="875"/>
      <c r="U69" s="875"/>
      <c r="V69" s="875"/>
      <c r="W69" s="875"/>
      <c r="X69" s="875"/>
      <c r="Y69" s="875"/>
      <c r="Z69" s="875"/>
      <c r="AA69" s="875"/>
      <c r="AB69" s="875"/>
      <c r="AC69" s="875"/>
      <c r="AD69" s="875"/>
      <c r="AE69" s="875"/>
      <c r="AF69" s="875"/>
      <c r="AG69" s="875"/>
      <c r="AH69" s="875"/>
      <c r="AI69" s="875"/>
      <c r="AJ69" s="875"/>
      <c r="AK69" s="875"/>
      <c r="AL69" s="875"/>
      <c r="AM69" s="875"/>
      <c r="AN69" s="875"/>
      <c r="AO69" s="875"/>
      <c r="AP69" s="875"/>
      <c r="AQ69" s="875"/>
      <c r="AR69" s="875"/>
      <c r="AS69" s="875"/>
      <c r="AT69" s="876"/>
    </row>
    <row r="70" spans="1:46" s="39" customFormat="1" ht="6" customHeight="1">
      <c r="A70" s="69"/>
      <c r="B70" s="872"/>
      <c r="C70" s="872"/>
      <c r="D70" s="872"/>
      <c r="E70" s="872"/>
      <c r="F70" s="872"/>
      <c r="G70" s="872"/>
      <c r="H70" s="872"/>
      <c r="I70" s="70"/>
      <c r="J70" s="71"/>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c r="AQ70" s="72"/>
      <c r="AR70" s="72"/>
      <c r="AS70" s="72"/>
      <c r="AT70" s="73"/>
    </row>
    <row r="71" spans="1:46" s="39" customFormat="1" ht="21.75" customHeight="1">
      <c r="A71" s="69"/>
      <c r="B71" s="872"/>
      <c r="C71" s="872"/>
      <c r="D71" s="872"/>
      <c r="E71" s="872"/>
      <c r="F71" s="872"/>
      <c r="G71" s="872"/>
      <c r="H71" s="872"/>
      <c r="I71" s="70"/>
      <c r="J71" s="71"/>
      <c r="K71" s="72"/>
      <c r="L71" s="72"/>
      <c r="M71" s="72"/>
      <c r="N71" s="72"/>
      <c r="O71" s="72"/>
      <c r="P71" s="72"/>
      <c r="Q71" s="72"/>
      <c r="R71" s="72"/>
      <c r="S71" s="72"/>
      <c r="T71" s="72"/>
      <c r="U71" s="72"/>
      <c r="V71" s="72"/>
      <c r="W71" s="72"/>
      <c r="X71" s="877" t="s">
        <v>381</v>
      </c>
      <c r="Y71" s="877"/>
      <c r="Z71" s="877"/>
      <c r="AA71" s="878" t="str">
        <f>'01.入会申込書'!M35</f>
        <v/>
      </c>
      <c r="AB71" s="878"/>
      <c r="AC71" s="878"/>
      <c r="AD71" s="878"/>
      <c r="AE71" s="878"/>
      <c r="AF71" s="878"/>
      <c r="AG71" s="878"/>
      <c r="AH71" s="878"/>
      <c r="AI71" s="878"/>
      <c r="AJ71" s="878"/>
      <c r="AK71" s="878"/>
      <c r="AL71" s="878"/>
      <c r="AM71" s="878"/>
      <c r="AN71" s="878"/>
      <c r="AO71" s="878"/>
      <c r="AP71" s="878"/>
      <c r="AQ71" s="878"/>
      <c r="AR71" s="878"/>
      <c r="AS71" s="878"/>
      <c r="AT71" s="73"/>
    </row>
    <row r="72" spans="1:46" s="39" customFormat="1" ht="18.75" customHeight="1">
      <c r="A72" s="69"/>
      <c r="B72" s="872"/>
      <c r="C72" s="872"/>
      <c r="D72" s="872"/>
      <c r="E72" s="872"/>
      <c r="F72" s="872"/>
      <c r="G72" s="872"/>
      <c r="H72" s="872"/>
      <c r="I72" s="70"/>
      <c r="J72" s="71"/>
      <c r="K72" s="72"/>
      <c r="L72" s="72"/>
      <c r="M72" s="72"/>
      <c r="N72" s="72"/>
      <c r="O72" s="72"/>
      <c r="P72" s="72"/>
      <c r="Q72" s="72"/>
      <c r="R72" s="72"/>
      <c r="S72" s="72"/>
      <c r="T72" s="72"/>
      <c r="U72" s="72"/>
      <c r="V72" s="72"/>
      <c r="W72" s="72"/>
      <c r="X72" s="877" t="s">
        <v>382</v>
      </c>
      <c r="Y72" s="877"/>
      <c r="Z72" s="877"/>
      <c r="AA72" s="878" t="str">
        <f>'01.入会申込書'!M47</f>
        <v/>
      </c>
      <c r="AB72" s="878"/>
      <c r="AC72" s="878"/>
      <c r="AD72" s="878"/>
      <c r="AE72" s="878"/>
      <c r="AF72" s="878"/>
      <c r="AG72" s="878"/>
      <c r="AH72" s="878"/>
      <c r="AI72" s="878"/>
      <c r="AJ72" s="878"/>
      <c r="AK72" s="878"/>
      <c r="AL72" s="878"/>
      <c r="AM72" s="878"/>
      <c r="AN72" s="878"/>
      <c r="AO72" s="878"/>
      <c r="AP72" s="878"/>
      <c r="AQ72" s="878"/>
      <c r="AR72" s="878"/>
      <c r="AS72" s="878"/>
      <c r="AT72" s="73"/>
    </row>
    <row r="73" spans="1:46" s="39" customFormat="1" ht="5.25" customHeight="1">
      <c r="A73" s="74"/>
      <c r="B73" s="873"/>
      <c r="C73" s="873"/>
      <c r="D73" s="873"/>
      <c r="E73" s="873"/>
      <c r="F73" s="873"/>
      <c r="G73" s="873"/>
      <c r="H73" s="873"/>
      <c r="I73" s="75"/>
      <c r="J73" s="98"/>
      <c r="K73" s="99"/>
      <c r="L73" s="99"/>
      <c r="M73" s="99"/>
      <c r="N73" s="99"/>
      <c r="O73" s="99"/>
      <c r="P73" s="99"/>
      <c r="Q73" s="99"/>
      <c r="R73" s="99"/>
      <c r="S73" s="99"/>
      <c r="T73" s="99"/>
      <c r="U73" s="99"/>
      <c r="V73" s="99"/>
      <c r="W73" s="99"/>
      <c r="X73" s="99"/>
      <c r="Y73" s="99"/>
      <c r="Z73" s="99"/>
      <c r="AA73" s="99"/>
      <c r="AB73" s="99"/>
      <c r="AC73" s="99"/>
      <c r="AD73" s="99"/>
      <c r="AE73" s="99"/>
      <c r="AF73" s="99"/>
      <c r="AG73" s="99"/>
      <c r="AH73" s="99"/>
      <c r="AI73" s="99"/>
      <c r="AJ73" s="99"/>
      <c r="AK73" s="99"/>
      <c r="AL73" s="99"/>
      <c r="AM73" s="99"/>
      <c r="AN73" s="99"/>
      <c r="AO73" s="99"/>
      <c r="AP73" s="99"/>
      <c r="AQ73" s="99"/>
      <c r="AR73" s="99"/>
      <c r="AS73" s="99"/>
      <c r="AT73" s="100"/>
    </row>
    <row r="74" spans="1:46" s="39" customFormat="1" ht="6" customHeight="1">
      <c r="A74" s="669"/>
      <c r="B74" s="669"/>
      <c r="C74" s="669"/>
      <c r="D74" s="669"/>
      <c r="E74" s="669"/>
      <c r="F74" s="669"/>
      <c r="G74" s="669"/>
      <c r="H74" s="669"/>
      <c r="I74" s="669"/>
      <c r="J74" s="669"/>
      <c r="K74" s="669"/>
      <c r="L74" s="669"/>
      <c r="M74" s="669"/>
      <c r="N74" s="669"/>
      <c r="O74" s="669"/>
      <c r="P74" s="669"/>
      <c r="Q74" s="669"/>
      <c r="R74" s="669"/>
      <c r="S74" s="669"/>
      <c r="T74" s="669"/>
      <c r="U74" s="669"/>
      <c r="V74" s="669"/>
      <c r="W74" s="669"/>
      <c r="X74" s="669"/>
      <c r="Y74" s="669"/>
      <c r="Z74" s="669"/>
      <c r="AA74" s="669"/>
      <c r="AB74" s="669"/>
      <c r="AC74" s="669"/>
      <c r="AD74" s="669"/>
      <c r="AE74" s="669"/>
      <c r="AF74" s="669"/>
      <c r="AG74" s="669"/>
      <c r="AH74" s="669"/>
      <c r="AI74" s="669"/>
      <c r="AJ74" s="669"/>
      <c r="AK74" s="669"/>
      <c r="AL74" s="669"/>
      <c r="AM74" s="669"/>
      <c r="AN74" s="669"/>
      <c r="AO74" s="669"/>
      <c r="AP74" s="669"/>
      <c r="AQ74" s="669"/>
      <c r="AR74" s="669"/>
      <c r="AS74" s="669"/>
      <c r="AT74" s="669"/>
    </row>
    <row r="75" spans="1:46" s="39" customFormat="1" ht="16.5" customHeight="1">
      <c r="B75" s="879" t="s">
        <v>383</v>
      </c>
      <c r="C75" s="880"/>
      <c r="D75" s="880"/>
      <c r="E75" s="880"/>
      <c r="F75" s="880"/>
      <c r="G75" s="880"/>
      <c r="H75" s="880"/>
      <c r="I75" s="880"/>
      <c r="J75" s="880"/>
      <c r="K75" s="880"/>
      <c r="L75" s="880"/>
      <c r="M75" s="880"/>
      <c r="N75" s="880"/>
      <c r="O75" s="880"/>
      <c r="P75" s="880"/>
      <c r="Q75" s="880"/>
      <c r="R75" s="880"/>
      <c r="S75" s="880"/>
      <c r="T75" s="880"/>
      <c r="U75" s="880"/>
      <c r="V75" s="76"/>
      <c r="W75" s="76"/>
      <c r="X75" s="76"/>
      <c r="Y75" s="76"/>
      <c r="Z75" s="76"/>
      <c r="AA75" s="76"/>
      <c r="AB75" s="76"/>
      <c r="AC75" s="76"/>
      <c r="AD75" s="76"/>
      <c r="AE75" s="76"/>
      <c r="AF75" s="76"/>
      <c r="AG75" s="76"/>
      <c r="AH75" s="76"/>
      <c r="AI75" s="77"/>
      <c r="AJ75" s="77"/>
      <c r="AK75" s="77"/>
    </row>
    <row r="76" spans="1:46" s="39" customFormat="1" ht="10.5" customHeight="1">
      <c r="B76" s="881" t="s">
        <v>384</v>
      </c>
      <c r="C76" s="881"/>
      <c r="D76" s="881"/>
      <c r="E76" s="881"/>
      <c r="F76" s="881"/>
      <c r="G76" s="881"/>
      <c r="H76" s="881"/>
      <c r="I76" s="881"/>
      <c r="J76" s="881"/>
      <c r="K76" s="881"/>
      <c r="L76" s="881"/>
      <c r="M76" s="881"/>
      <c r="N76" s="881"/>
      <c r="O76" s="881"/>
      <c r="P76" s="881"/>
      <c r="Q76" s="881"/>
      <c r="R76" s="881"/>
      <c r="S76" s="881"/>
      <c r="T76" s="881"/>
      <c r="U76" s="881"/>
      <c r="V76" s="881"/>
      <c r="W76" s="881"/>
      <c r="X76" s="881"/>
      <c r="Y76" s="881"/>
      <c r="Z76" s="881"/>
      <c r="AA76" s="881"/>
      <c r="AB76" s="881"/>
      <c r="AC76" s="881"/>
      <c r="AD76" s="881"/>
      <c r="AE76" s="881"/>
      <c r="AF76" s="881"/>
      <c r="AG76" s="881"/>
      <c r="AH76" s="881"/>
      <c r="AI76" s="881"/>
      <c r="AJ76" s="881"/>
      <c r="AK76" s="881"/>
      <c r="AL76" s="881"/>
      <c r="AM76" s="881"/>
      <c r="AN76" s="881"/>
      <c r="AO76" s="881"/>
      <c r="AP76" s="881"/>
      <c r="AQ76" s="881"/>
      <c r="AR76" s="881"/>
      <c r="AS76" s="881"/>
      <c r="AT76" s="881"/>
    </row>
    <row r="77" spans="1:46" s="39" customFormat="1" ht="29.25" customHeight="1">
      <c r="B77" s="881"/>
      <c r="C77" s="881"/>
      <c r="D77" s="881"/>
      <c r="E77" s="881"/>
      <c r="F77" s="881"/>
      <c r="G77" s="881"/>
      <c r="H77" s="881"/>
      <c r="I77" s="881"/>
      <c r="J77" s="881"/>
      <c r="K77" s="881"/>
      <c r="L77" s="881"/>
      <c r="M77" s="881"/>
      <c r="N77" s="881"/>
      <c r="O77" s="881"/>
      <c r="P77" s="881"/>
      <c r="Q77" s="881"/>
      <c r="R77" s="881"/>
      <c r="S77" s="881"/>
      <c r="T77" s="881"/>
      <c r="U77" s="881"/>
      <c r="V77" s="881"/>
      <c r="W77" s="881"/>
      <c r="X77" s="881"/>
      <c r="Y77" s="881"/>
      <c r="Z77" s="881"/>
      <c r="AA77" s="881"/>
      <c r="AB77" s="881"/>
      <c r="AC77" s="881"/>
      <c r="AD77" s="881"/>
      <c r="AE77" s="881"/>
      <c r="AF77" s="881"/>
      <c r="AG77" s="881"/>
      <c r="AH77" s="881"/>
      <c r="AI77" s="881"/>
      <c r="AJ77" s="881"/>
      <c r="AK77" s="881"/>
      <c r="AL77" s="881"/>
      <c r="AM77" s="881"/>
      <c r="AN77" s="881"/>
      <c r="AO77" s="881"/>
      <c r="AP77" s="881"/>
      <c r="AQ77" s="881"/>
      <c r="AR77" s="881"/>
      <c r="AS77" s="881"/>
      <c r="AT77" s="881"/>
    </row>
    <row r="78" spans="1:46" s="39" customFormat="1" ht="32.25" customHeight="1">
      <c r="B78" s="881"/>
      <c r="C78" s="881"/>
      <c r="D78" s="881"/>
      <c r="E78" s="881"/>
      <c r="F78" s="881"/>
      <c r="G78" s="881"/>
      <c r="H78" s="881"/>
      <c r="I78" s="881"/>
      <c r="J78" s="881"/>
      <c r="K78" s="881"/>
      <c r="L78" s="881"/>
      <c r="M78" s="881"/>
      <c r="N78" s="881"/>
      <c r="O78" s="881"/>
      <c r="P78" s="881"/>
      <c r="Q78" s="881"/>
      <c r="R78" s="881"/>
      <c r="S78" s="881"/>
      <c r="T78" s="881"/>
      <c r="U78" s="881"/>
      <c r="V78" s="881"/>
      <c r="W78" s="881"/>
      <c r="X78" s="881"/>
      <c r="Y78" s="881"/>
      <c r="Z78" s="881"/>
      <c r="AA78" s="881"/>
      <c r="AB78" s="881"/>
      <c r="AC78" s="881"/>
      <c r="AD78" s="881"/>
      <c r="AE78" s="881"/>
      <c r="AF78" s="881"/>
      <c r="AG78" s="881"/>
      <c r="AH78" s="881"/>
      <c r="AI78" s="881"/>
      <c r="AJ78" s="881"/>
      <c r="AK78" s="881"/>
      <c r="AL78" s="881"/>
      <c r="AM78" s="881"/>
      <c r="AN78" s="881"/>
      <c r="AO78" s="881"/>
      <c r="AP78" s="881"/>
      <c r="AQ78" s="881"/>
      <c r="AR78" s="881"/>
      <c r="AS78" s="881"/>
      <c r="AT78" s="881"/>
    </row>
  </sheetData>
  <mergeCells count="145">
    <mergeCell ref="B69:H73"/>
    <mergeCell ref="J69:AT69"/>
    <mergeCell ref="X71:Z71"/>
    <mergeCell ref="AA71:AS71"/>
    <mergeCell ref="X72:Z72"/>
    <mergeCell ref="AA72:AS72"/>
    <mergeCell ref="A74:AT74"/>
    <mergeCell ref="B75:U75"/>
    <mergeCell ref="B76:AT78"/>
    <mergeCell ref="B62:H63"/>
    <mergeCell ref="K63:AK64"/>
    <mergeCell ref="AM63:AS64"/>
    <mergeCell ref="B64:H66"/>
    <mergeCell ref="K66:AK67"/>
    <mergeCell ref="AM66:AS67"/>
    <mergeCell ref="A67:H68"/>
    <mergeCell ref="A60:A61"/>
    <mergeCell ref="B60:H61"/>
    <mergeCell ref="I60:I61"/>
    <mergeCell ref="J60:N61"/>
    <mergeCell ref="O60:O61"/>
    <mergeCell ref="P60:Q61"/>
    <mergeCell ref="R60:R61"/>
    <mergeCell ref="S60:W61"/>
    <mergeCell ref="X60:Y61"/>
    <mergeCell ref="A56:A59"/>
    <mergeCell ref="B56:H59"/>
    <mergeCell ref="I56:I59"/>
    <mergeCell ref="J56:AT59"/>
    <mergeCell ref="Z60:AE61"/>
    <mergeCell ref="AF60:AH61"/>
    <mergeCell ref="AI60:AJ61"/>
    <mergeCell ref="AK60:AL61"/>
    <mergeCell ref="AM60:AN61"/>
    <mergeCell ref="AO60:AP61"/>
    <mergeCell ref="AQ60:AR61"/>
    <mergeCell ref="AS60:AT61"/>
    <mergeCell ref="AF54:AM55"/>
    <mergeCell ref="AN54:AT55"/>
    <mergeCell ref="Y50:Z53"/>
    <mergeCell ref="AA50:AB53"/>
    <mergeCell ref="AC50:AE51"/>
    <mergeCell ref="AF50:AH53"/>
    <mergeCell ref="AI50:AJ53"/>
    <mergeCell ref="AK50:AL53"/>
    <mergeCell ref="AM50:AN53"/>
    <mergeCell ref="AO50:AP53"/>
    <mergeCell ref="AQ50:AR53"/>
    <mergeCell ref="AC52:AE53"/>
    <mergeCell ref="AS50:AT53"/>
    <mergeCell ref="A54:A55"/>
    <mergeCell ref="B54:H55"/>
    <mergeCell ref="I54:I55"/>
    <mergeCell ref="J54:N55"/>
    <mergeCell ref="O54:P55"/>
    <mergeCell ref="Q54:X55"/>
    <mergeCell ref="Y54:AC55"/>
    <mergeCell ref="AD54:AE55"/>
    <mergeCell ref="A50:A53"/>
    <mergeCell ref="B50:H53"/>
    <mergeCell ref="I50:I53"/>
    <mergeCell ref="J50:M51"/>
    <mergeCell ref="N50:P53"/>
    <mergeCell ref="Q50:R53"/>
    <mergeCell ref="S50:T53"/>
    <mergeCell ref="U50:V53"/>
    <mergeCell ref="W50:X53"/>
    <mergeCell ref="J52:M53"/>
    <mergeCell ref="A45:A49"/>
    <mergeCell ref="B45:D45"/>
    <mergeCell ref="E45:H45"/>
    <mergeCell ref="J45:AT45"/>
    <mergeCell ref="B46:H49"/>
    <mergeCell ref="I46:I49"/>
    <mergeCell ref="J47:AF49"/>
    <mergeCell ref="AG48:AI49"/>
    <mergeCell ref="K46:T46"/>
    <mergeCell ref="AJ48:AT49"/>
    <mergeCell ref="AF36:AT38"/>
    <mergeCell ref="A39:A44"/>
    <mergeCell ref="B39:D39"/>
    <mergeCell ref="E39:H39"/>
    <mergeCell ref="J39:AT39"/>
    <mergeCell ref="B40:H42"/>
    <mergeCell ref="I40:I44"/>
    <mergeCell ref="J41:AF44"/>
    <mergeCell ref="AG41:AI42"/>
    <mergeCell ref="B43:H44"/>
    <mergeCell ref="AG43:AI44"/>
    <mergeCell ref="K40:T40"/>
    <mergeCell ref="AJ41:AT42"/>
    <mergeCell ref="AJ43:AT44"/>
    <mergeCell ref="A26:AT26"/>
    <mergeCell ref="A27:A32"/>
    <mergeCell ref="B27:D27"/>
    <mergeCell ref="E27:H27"/>
    <mergeCell ref="J27:AT27"/>
    <mergeCell ref="B28:H32"/>
    <mergeCell ref="I28:I32"/>
    <mergeCell ref="J28:AT32"/>
    <mergeCell ref="A33:A38"/>
    <mergeCell ref="B33:D33"/>
    <mergeCell ref="E33:H33"/>
    <mergeCell ref="J33:AA33"/>
    <mergeCell ref="AB33:AE35"/>
    <mergeCell ref="AF33:AH35"/>
    <mergeCell ref="AI33:AJ35"/>
    <mergeCell ref="AK33:AL35"/>
    <mergeCell ref="AM33:AN35"/>
    <mergeCell ref="AO33:AP35"/>
    <mergeCell ref="AQ33:AR35"/>
    <mergeCell ref="AS33:AT35"/>
    <mergeCell ref="B34:H38"/>
    <mergeCell ref="I34:I38"/>
    <mergeCell ref="J34:AA38"/>
    <mergeCell ref="AB36:AE38"/>
    <mergeCell ref="A11:AT18"/>
    <mergeCell ref="A19:AT20"/>
    <mergeCell ref="A21:AT21"/>
    <mergeCell ref="A22:AT23"/>
    <mergeCell ref="B24:AC25"/>
    <mergeCell ref="AG24:AH25"/>
    <mergeCell ref="AI24:AJ25"/>
    <mergeCell ref="AK24:AL25"/>
    <mergeCell ref="AM24:AN25"/>
    <mergeCell ref="AO24:AP25"/>
    <mergeCell ref="AQ24:AR25"/>
    <mergeCell ref="AS24:AT25"/>
    <mergeCell ref="A1:K1"/>
    <mergeCell ref="L1:P3"/>
    <mergeCell ref="Q1:Q3"/>
    <mergeCell ref="R1:AH3"/>
    <mergeCell ref="AI1:AI3"/>
    <mergeCell ref="AJ1:AT10"/>
    <mergeCell ref="A2:K6"/>
    <mergeCell ref="L4:P6"/>
    <mergeCell ref="Q4:Q6"/>
    <mergeCell ref="R4:AH6"/>
    <mergeCell ref="AI4:AI6"/>
    <mergeCell ref="A7:O7"/>
    <mergeCell ref="P7:AC7"/>
    <mergeCell ref="AD7:AI7"/>
    <mergeCell ref="A8:O10"/>
    <mergeCell ref="P8:AC10"/>
    <mergeCell ref="AD8:AI10"/>
  </mergeCells>
  <phoneticPr fontId="39"/>
  <dataValidations count="5">
    <dataValidation allowBlank="1" showInputMessage="1" showErrorMessage="1" sqref="AI24 AM24 AQ24 J27:AT27 J33:AA33 J39:AT39 J45:AT45 J69" xr:uid="{00000000-0002-0000-0200-000000000000}"/>
    <dataValidation type="list" allowBlank="1" showInputMessage="1" showErrorMessage="1" sqref="J62:N62 L65:N65 K68:N68" xr:uid="{00000000-0002-0000-0200-000002000000}">
      <formula1>"知事,大臣"</formula1>
    </dataValidation>
    <dataValidation type="list" allowBlank="1" showInputMessage="1" showErrorMessage="1" sqref="R1:AH3" xr:uid="{00000000-0002-0000-0200-000003000000}">
      <formula1>"新規免許取得,他協会より加入,自社供託,転入"</formula1>
    </dataValidation>
    <dataValidation type="list" allowBlank="1" showInputMessage="1" showErrorMessage="1" sqref="R4:AH6" xr:uid="{00000000-0002-0000-0200-000004000000}">
      <formula1>"法人⇔個人,代表者変更（個人）.期限切再申請,その他組織変更"</formula1>
    </dataValidation>
    <dataValidation type="list" allowBlank="1" showInputMessage="1" showErrorMessage="1" sqref="AN65:AS65" xr:uid="{00000000-0002-0000-0200-000005000000}">
      <formula1>"はい,いいえ"</formula1>
    </dataValidation>
  </dataValidations>
  <printOptions horizontalCentered="1" verticalCentered="1"/>
  <pageMargins left="0.19685039370078741" right="0.19685039370078741" top="0.19685039370078741" bottom="0.19685039370078741" header="0.51181102362204722" footer="0.51181102362204722"/>
  <pageSetup paperSize="9" scale="95" orientation="portrait" blackAndWhite="1"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F2745-5329-422D-958A-D3F44023E874}">
  <dimension ref="A1:J22"/>
  <sheetViews>
    <sheetView workbookViewId="0">
      <selection sqref="A1:J1"/>
    </sheetView>
  </sheetViews>
  <sheetFormatPr defaultColWidth="9" defaultRowHeight="10.5"/>
  <cols>
    <col min="1" max="1" width="10.625" style="27" customWidth="1"/>
    <col min="2" max="2" width="6" style="27" customWidth="1"/>
    <col min="3" max="8" width="3.125" style="27" customWidth="1"/>
    <col min="9" max="9" width="12.625" style="27" customWidth="1"/>
    <col min="10" max="10" width="63.625" style="27" customWidth="1"/>
    <col min="11" max="11" width="9" style="27" customWidth="1"/>
    <col min="12" max="16384" width="9" style="27"/>
  </cols>
  <sheetData>
    <row r="1" spans="1:10" ht="5.25" customHeight="1">
      <c r="A1" s="714"/>
      <c r="B1" s="714"/>
      <c r="C1" s="714"/>
      <c r="D1" s="714"/>
      <c r="E1" s="714"/>
      <c r="F1" s="714"/>
      <c r="G1" s="714"/>
      <c r="H1" s="715"/>
      <c r="I1" s="715"/>
      <c r="J1" s="715"/>
    </row>
    <row r="2" spans="1:10" ht="18" customHeight="1">
      <c r="A2" s="716" t="s">
        <v>725</v>
      </c>
      <c r="B2" s="716"/>
      <c r="C2" s="716"/>
      <c r="D2" s="716"/>
      <c r="E2" s="716"/>
      <c r="F2" s="716"/>
      <c r="G2" s="716"/>
      <c r="H2" s="716"/>
      <c r="I2" s="716"/>
      <c r="J2" s="716"/>
    </row>
    <row r="3" spans="1:10" ht="15" customHeight="1">
      <c r="A3" s="883" t="s">
        <v>761</v>
      </c>
      <c r="B3" s="715"/>
      <c r="C3" s="715"/>
      <c r="D3" s="715"/>
      <c r="E3" s="715"/>
      <c r="F3" s="715"/>
      <c r="G3" s="715"/>
      <c r="H3" s="715"/>
      <c r="I3" s="715"/>
      <c r="J3" s="715"/>
    </row>
    <row r="4" spans="1:10" ht="4.5" customHeight="1">
      <c r="A4" s="715"/>
      <c r="B4" s="715"/>
      <c r="C4" s="715"/>
      <c r="D4" s="715"/>
      <c r="E4" s="715"/>
      <c r="F4" s="715"/>
      <c r="G4" s="715"/>
      <c r="H4" s="715"/>
      <c r="I4" s="715"/>
      <c r="J4" s="715"/>
    </row>
    <row r="5" spans="1:10" ht="27" customHeight="1">
      <c r="A5" s="884" t="s">
        <v>762</v>
      </c>
      <c r="B5" s="717"/>
      <c r="C5" s="717"/>
      <c r="D5" s="717"/>
      <c r="E5" s="717"/>
      <c r="F5" s="717"/>
      <c r="G5" s="717"/>
      <c r="H5" s="717"/>
      <c r="I5" s="717"/>
      <c r="J5" s="717"/>
    </row>
    <row r="6" spans="1:10" ht="30" customHeight="1">
      <c r="A6" s="712" t="s">
        <v>328</v>
      </c>
      <c r="B6" s="712"/>
      <c r="C6" s="712"/>
      <c r="D6" s="712"/>
      <c r="E6" s="712"/>
      <c r="F6" s="712"/>
      <c r="G6" s="712"/>
      <c r="H6" s="712"/>
      <c r="I6" s="882" t="s">
        <v>763</v>
      </c>
      <c r="J6" s="713"/>
    </row>
    <row r="7" spans="1:10" ht="36" customHeight="1">
      <c r="A7" s="712" t="s">
        <v>729</v>
      </c>
      <c r="B7" s="712"/>
      <c r="C7" s="712" t="s">
        <v>329</v>
      </c>
      <c r="D7" s="712"/>
      <c r="E7" s="712"/>
      <c r="F7" s="712"/>
      <c r="G7" s="712"/>
      <c r="H7" s="712"/>
      <c r="I7" s="882" t="s">
        <v>764</v>
      </c>
      <c r="J7" s="721"/>
    </row>
    <row r="8" spans="1:10" ht="42" customHeight="1">
      <c r="A8" s="712"/>
      <c r="B8" s="712"/>
      <c r="C8" s="712" t="s">
        <v>330</v>
      </c>
      <c r="D8" s="712"/>
      <c r="E8" s="712"/>
      <c r="F8" s="712"/>
      <c r="G8" s="712"/>
      <c r="H8" s="712"/>
      <c r="I8" s="720" t="s">
        <v>765</v>
      </c>
      <c r="J8" s="719"/>
    </row>
    <row r="9" spans="1:10" ht="81" customHeight="1">
      <c r="A9" s="712" t="s">
        <v>331</v>
      </c>
      <c r="B9" s="712"/>
      <c r="C9" s="712" t="s">
        <v>329</v>
      </c>
      <c r="D9" s="712"/>
      <c r="E9" s="712"/>
      <c r="F9" s="712"/>
      <c r="G9" s="712"/>
      <c r="H9" s="712"/>
      <c r="I9" s="718" t="s">
        <v>766</v>
      </c>
      <c r="J9" s="719"/>
    </row>
    <row r="10" spans="1:10" ht="27.75" customHeight="1">
      <c r="A10" s="712"/>
      <c r="B10" s="712"/>
      <c r="C10" s="712" t="s">
        <v>330</v>
      </c>
      <c r="D10" s="712"/>
      <c r="E10" s="712"/>
      <c r="F10" s="712"/>
      <c r="G10" s="712"/>
      <c r="H10" s="712"/>
      <c r="I10" s="720" t="s">
        <v>767</v>
      </c>
      <c r="J10" s="719"/>
    </row>
    <row r="11" spans="1:10" ht="174" customHeight="1">
      <c r="A11" s="713" t="s">
        <v>734</v>
      </c>
      <c r="B11" s="713"/>
      <c r="C11" s="713"/>
      <c r="D11" s="713"/>
      <c r="E11" s="713"/>
      <c r="F11" s="713"/>
      <c r="G11" s="713"/>
      <c r="H11" s="713"/>
      <c r="I11" s="718" t="s">
        <v>768</v>
      </c>
      <c r="J11" s="719"/>
    </row>
    <row r="12" spans="1:10" ht="45" customHeight="1">
      <c r="A12" s="712" t="s">
        <v>332</v>
      </c>
      <c r="B12" s="712"/>
      <c r="C12" s="712"/>
      <c r="D12" s="712"/>
      <c r="E12" s="712"/>
      <c r="F12" s="712"/>
      <c r="G12" s="712"/>
      <c r="H12" s="712"/>
      <c r="I12" s="720" t="s">
        <v>769</v>
      </c>
      <c r="J12" s="719"/>
    </row>
    <row r="13" spans="1:10" ht="26.25" customHeight="1">
      <c r="A13" s="712" t="s">
        <v>333</v>
      </c>
      <c r="B13" s="712"/>
      <c r="C13" s="712"/>
      <c r="D13" s="712"/>
      <c r="E13" s="712"/>
      <c r="F13" s="712"/>
      <c r="G13" s="712"/>
      <c r="H13" s="712"/>
      <c r="I13" s="720" t="s">
        <v>770</v>
      </c>
      <c r="J13" s="719"/>
    </row>
    <row r="14" spans="1:10" ht="144" customHeight="1">
      <c r="A14" s="712" t="s">
        <v>334</v>
      </c>
      <c r="B14" s="712"/>
      <c r="C14" s="712"/>
      <c r="D14" s="712"/>
      <c r="E14" s="712"/>
      <c r="F14" s="712"/>
      <c r="G14" s="712"/>
      <c r="H14" s="712"/>
      <c r="I14" s="720" t="s">
        <v>771</v>
      </c>
      <c r="J14" s="719"/>
    </row>
    <row r="15" spans="1:10" ht="72" customHeight="1">
      <c r="A15" s="712" t="s">
        <v>739</v>
      </c>
      <c r="B15" s="712"/>
      <c r="C15" s="712"/>
      <c r="D15" s="712"/>
      <c r="E15" s="712"/>
      <c r="F15" s="712"/>
      <c r="G15" s="712"/>
      <c r="H15" s="712"/>
      <c r="I15" s="720" t="s">
        <v>772</v>
      </c>
      <c r="J15" s="719"/>
    </row>
    <row r="16" spans="1:10" ht="39" customHeight="1">
      <c r="A16" s="712" t="s">
        <v>335</v>
      </c>
      <c r="B16" s="712"/>
      <c r="C16" s="712"/>
      <c r="D16" s="712"/>
      <c r="E16" s="712"/>
      <c r="F16" s="712"/>
      <c r="G16" s="712"/>
      <c r="H16" s="712"/>
      <c r="I16" s="720" t="s">
        <v>773</v>
      </c>
      <c r="J16" s="719"/>
    </row>
    <row r="17" spans="1:10" ht="36" customHeight="1">
      <c r="A17" s="712" t="s">
        <v>336</v>
      </c>
      <c r="B17" s="712"/>
      <c r="C17" s="712"/>
      <c r="D17" s="712"/>
      <c r="E17" s="712"/>
      <c r="F17" s="712"/>
      <c r="G17" s="712"/>
      <c r="H17" s="712"/>
      <c r="I17" s="720" t="s">
        <v>774</v>
      </c>
      <c r="J17" s="719"/>
    </row>
    <row r="18" spans="1:10" ht="12.75" customHeight="1" thickBot="1"/>
    <row r="19" spans="1:10" ht="15" customHeight="1">
      <c r="A19" s="722" t="s">
        <v>743</v>
      </c>
      <c r="B19" s="723"/>
      <c r="C19" s="723"/>
      <c r="D19" s="723"/>
      <c r="E19" s="723"/>
      <c r="F19" s="723"/>
      <c r="G19" s="723"/>
      <c r="H19" s="723"/>
      <c r="I19" s="723"/>
      <c r="J19" s="724"/>
    </row>
    <row r="20" spans="1:10" ht="15" customHeight="1">
      <c r="A20" s="81"/>
      <c r="B20" s="82" t="s">
        <v>39</v>
      </c>
      <c r="C20" s="42" t="str">
        <f>'01.入会申込書'!AP25</f>
        <v/>
      </c>
      <c r="D20" s="42" t="s">
        <v>744</v>
      </c>
      <c r="E20" s="42" t="str">
        <f>'01.入会申込書'!AT25</f>
        <v/>
      </c>
      <c r="F20" s="42" t="s">
        <v>745</v>
      </c>
      <c r="G20" s="42" t="str">
        <f>'01.入会申込書'!AX25</f>
        <v/>
      </c>
      <c r="H20" s="42" t="s">
        <v>746</v>
      </c>
      <c r="I20" s="30" t="s">
        <v>747</v>
      </c>
      <c r="J20" s="83" t="str">
        <f>'01.入会申込書'!M39</f>
        <v>　</v>
      </c>
    </row>
    <row r="21" spans="1:10" ht="15" customHeight="1">
      <c r="A21" s="84"/>
      <c r="I21" s="30" t="s">
        <v>748</v>
      </c>
      <c r="J21" s="85" t="str">
        <f>'01.入会申込書'!M35</f>
        <v/>
      </c>
    </row>
    <row r="22" spans="1:10" ht="15" customHeight="1" thickBot="1">
      <c r="A22" s="86"/>
      <c r="B22" s="87"/>
      <c r="C22" s="87"/>
      <c r="D22" s="87"/>
      <c r="E22" s="87"/>
      <c r="F22" s="87"/>
      <c r="G22" s="87"/>
      <c r="H22" s="87"/>
      <c r="I22" s="88" t="s">
        <v>749</v>
      </c>
      <c r="J22" s="89" t="str">
        <f>'01.入会申込書'!M47</f>
        <v/>
      </c>
    </row>
  </sheetData>
  <sheetProtection sheet="1" objects="1" scenarios="1"/>
  <mergeCells count="32">
    <mergeCell ref="A17:H17"/>
    <mergeCell ref="I17:J17"/>
    <mergeCell ref="A19:J19"/>
    <mergeCell ref="A14:H14"/>
    <mergeCell ref="I14:J14"/>
    <mergeCell ref="A15:H15"/>
    <mergeCell ref="I15:J15"/>
    <mergeCell ref="A16:H16"/>
    <mergeCell ref="I16:J16"/>
    <mergeCell ref="A11:H11"/>
    <mergeCell ref="I11:J11"/>
    <mergeCell ref="A12:H12"/>
    <mergeCell ref="I12:J12"/>
    <mergeCell ref="A13:H13"/>
    <mergeCell ref="I13:J13"/>
    <mergeCell ref="A7:B8"/>
    <mergeCell ref="C7:H7"/>
    <mergeCell ref="I7:J7"/>
    <mergeCell ref="C8:H8"/>
    <mergeCell ref="I8:J8"/>
    <mergeCell ref="A9:B10"/>
    <mergeCell ref="C9:H9"/>
    <mergeCell ref="I9:J9"/>
    <mergeCell ref="C10:H10"/>
    <mergeCell ref="I10:J10"/>
    <mergeCell ref="A6:H6"/>
    <mergeCell ref="I6:J6"/>
    <mergeCell ref="A1:J1"/>
    <mergeCell ref="A2:J2"/>
    <mergeCell ref="A3:J3"/>
    <mergeCell ref="A4:J4"/>
    <mergeCell ref="A5:J5"/>
  </mergeCells>
  <phoneticPr fontId="56"/>
  <printOptions horizontalCentered="1" verticalCentered="1"/>
  <pageMargins left="0.19685039370078741" right="0.19685039370078741" top="0.19685039370078741" bottom="0.19685039370078741" header="0.51181102362204722" footer="0.51181102362204722"/>
  <pageSetup paperSize="9" scale="89" orientation="portrait" blackAndWhite="1" r:id="rId1"/>
  <headerFooter>
    <oddFooter>&amp;R20260401</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B790D-E9E9-4464-B8C8-B7E8FB7E0851}">
  <dimension ref="A3:X35"/>
  <sheetViews>
    <sheetView showGridLines="0" zoomScaleNormal="100" zoomScaleSheetLayoutView="100" workbookViewId="0"/>
  </sheetViews>
  <sheetFormatPr defaultRowHeight="13.5"/>
  <cols>
    <col min="1" max="1" width="4" customWidth="1"/>
    <col min="2" max="5" width="3.875" customWidth="1"/>
    <col min="6" max="6" width="1" customWidth="1"/>
    <col min="7" max="25" width="3.875" customWidth="1"/>
    <col min="26" max="31" width="4" customWidth="1"/>
  </cols>
  <sheetData>
    <row r="3" spans="1:24" ht="13.5" customHeight="1">
      <c r="B3" s="893" t="s">
        <v>385</v>
      </c>
      <c r="C3" s="893"/>
      <c r="D3" s="893"/>
      <c r="E3" s="893"/>
      <c r="F3" s="893"/>
      <c r="G3" s="893"/>
      <c r="H3" s="893"/>
      <c r="I3" s="893"/>
      <c r="J3" s="893"/>
      <c r="K3" s="893"/>
      <c r="L3" s="893"/>
      <c r="M3" s="893"/>
      <c r="N3" s="893"/>
      <c r="O3" s="893"/>
      <c r="P3" s="893"/>
      <c r="Q3" s="893"/>
      <c r="R3" s="893"/>
      <c r="S3" s="893"/>
      <c r="T3" s="893"/>
      <c r="U3" s="893"/>
      <c r="V3" s="893"/>
      <c r="W3" s="893"/>
      <c r="X3" s="101"/>
    </row>
    <row r="4" spans="1:24" ht="13.5" customHeight="1">
      <c r="A4" s="101"/>
      <c r="B4" s="893"/>
      <c r="C4" s="893"/>
      <c r="D4" s="893"/>
      <c r="E4" s="893"/>
      <c r="F4" s="893"/>
      <c r="G4" s="893"/>
      <c r="H4" s="893"/>
      <c r="I4" s="893"/>
      <c r="J4" s="893"/>
      <c r="K4" s="893"/>
      <c r="L4" s="893"/>
      <c r="M4" s="893"/>
      <c r="N4" s="893"/>
      <c r="O4" s="893"/>
      <c r="P4" s="893"/>
      <c r="Q4" s="893"/>
      <c r="R4" s="893"/>
      <c r="S4" s="893"/>
      <c r="T4" s="893"/>
      <c r="U4" s="893"/>
      <c r="V4" s="893"/>
      <c r="W4" s="893"/>
      <c r="X4" s="101"/>
    </row>
    <row r="5" spans="1:24" ht="13.5" customHeight="1">
      <c r="A5" s="101"/>
      <c r="B5" s="893"/>
      <c r="C5" s="893"/>
      <c r="D5" s="893"/>
      <c r="E5" s="893"/>
      <c r="F5" s="893"/>
      <c r="G5" s="893"/>
      <c r="H5" s="893"/>
      <c r="I5" s="893"/>
      <c r="J5" s="893"/>
      <c r="K5" s="893"/>
      <c r="L5" s="893"/>
      <c r="M5" s="893"/>
      <c r="N5" s="893"/>
      <c r="O5" s="893"/>
      <c r="P5" s="893"/>
      <c r="Q5" s="893"/>
      <c r="R5" s="893"/>
      <c r="S5" s="893"/>
      <c r="T5" s="893"/>
      <c r="U5" s="893"/>
      <c r="V5" s="893"/>
      <c r="W5" s="893"/>
      <c r="X5" s="101"/>
    </row>
    <row r="6" spans="1:24">
      <c r="B6" s="893"/>
      <c r="C6" s="893"/>
      <c r="D6" s="893"/>
      <c r="E6" s="893"/>
      <c r="F6" s="893"/>
      <c r="G6" s="893"/>
      <c r="H6" s="893"/>
      <c r="I6" s="893"/>
      <c r="J6" s="893"/>
      <c r="K6" s="893"/>
      <c r="L6" s="893"/>
      <c r="M6" s="893"/>
      <c r="N6" s="893"/>
      <c r="O6" s="893"/>
      <c r="P6" s="893"/>
      <c r="Q6" s="893"/>
      <c r="R6" s="893"/>
      <c r="S6" s="893"/>
      <c r="T6" s="893"/>
      <c r="U6" s="893"/>
      <c r="V6" s="893"/>
      <c r="W6" s="893"/>
    </row>
    <row r="9" spans="1:24" ht="23.25" customHeight="1">
      <c r="A9" s="102"/>
      <c r="B9" s="102"/>
      <c r="C9" s="894" t="s">
        <v>386</v>
      </c>
      <c r="D9" s="894"/>
      <c r="E9" s="894"/>
      <c r="F9" s="894"/>
      <c r="G9" s="894"/>
      <c r="H9" s="894"/>
      <c r="I9" s="894"/>
      <c r="J9" s="894"/>
      <c r="K9" s="894"/>
      <c r="L9" s="894"/>
      <c r="M9" s="894"/>
      <c r="N9" s="894"/>
      <c r="O9" s="894"/>
      <c r="P9" s="894"/>
      <c r="Q9" s="894"/>
      <c r="R9" s="894"/>
      <c r="S9" s="894"/>
      <c r="T9" s="894"/>
      <c r="U9" s="894"/>
      <c r="V9" s="894"/>
      <c r="W9" s="102"/>
    </row>
    <row r="10" spans="1:24" ht="17.25">
      <c r="A10" s="102"/>
      <c r="B10" s="26"/>
      <c r="C10" s="26"/>
      <c r="D10" s="26"/>
      <c r="E10" s="26"/>
      <c r="F10" s="26"/>
      <c r="G10" s="26"/>
      <c r="H10" s="26"/>
      <c r="I10" s="26"/>
      <c r="J10" s="26"/>
      <c r="K10" s="26"/>
      <c r="L10" s="26"/>
      <c r="M10" s="26"/>
      <c r="N10" s="26"/>
      <c r="O10" s="26"/>
      <c r="P10" s="26"/>
      <c r="Q10" s="26"/>
      <c r="R10" s="26"/>
      <c r="S10" s="26"/>
      <c r="T10" s="26"/>
      <c r="U10" s="26"/>
      <c r="V10" s="26"/>
      <c r="W10" s="102"/>
    </row>
    <row r="11" spans="1:24">
      <c r="C11" s="25"/>
      <c r="D11" s="25"/>
      <c r="E11" s="25"/>
      <c r="F11" s="25"/>
      <c r="G11" s="25"/>
      <c r="H11" s="25"/>
      <c r="I11" s="25"/>
      <c r="J11" s="25"/>
      <c r="K11" s="25"/>
      <c r="L11" s="25"/>
      <c r="M11" s="25"/>
      <c r="N11" s="25"/>
      <c r="O11" s="25"/>
      <c r="P11" s="25"/>
      <c r="Q11" s="25"/>
      <c r="R11" s="25"/>
      <c r="S11" s="25"/>
      <c r="T11" s="25"/>
      <c r="U11" s="25"/>
      <c r="V11" s="25"/>
    </row>
    <row r="12" spans="1:24" ht="18.75" customHeight="1">
      <c r="C12" s="25"/>
      <c r="D12" s="890" t="s">
        <v>387</v>
      </c>
      <c r="E12" s="890"/>
      <c r="F12" s="890"/>
      <c r="G12" s="890"/>
      <c r="H12" s="890"/>
      <c r="I12" s="890"/>
      <c r="J12" s="890"/>
      <c r="K12" s="890"/>
      <c r="L12" s="890"/>
      <c r="M12" s="890"/>
      <c r="N12" s="890"/>
      <c r="O12" s="890"/>
      <c r="P12" s="890"/>
      <c r="Q12" s="890"/>
      <c r="R12" s="890"/>
      <c r="S12" s="890"/>
      <c r="T12" s="890"/>
      <c r="U12" s="890"/>
      <c r="V12" s="25"/>
    </row>
    <row r="13" spans="1:24">
      <c r="C13" s="25"/>
      <c r="D13" s="25"/>
      <c r="E13" s="25"/>
      <c r="F13" s="25"/>
      <c r="G13" s="25"/>
      <c r="H13" s="25"/>
      <c r="I13" s="25"/>
      <c r="J13" s="25"/>
      <c r="K13" s="25"/>
      <c r="L13" s="25"/>
      <c r="M13" s="25"/>
      <c r="N13" s="25"/>
      <c r="O13" s="25"/>
      <c r="P13" s="25"/>
      <c r="Q13" s="25"/>
      <c r="R13" s="25"/>
      <c r="S13" s="25"/>
      <c r="T13" s="25"/>
      <c r="U13" s="25"/>
    </row>
    <row r="15" spans="1:24">
      <c r="O15" s="889" t="str">
        <f>'01.入会申込書'!AN25</f>
        <v>令和</v>
      </c>
      <c r="P15" s="889"/>
      <c r="Q15" s="889" t="str">
        <f>'01.入会申込書'!AP25</f>
        <v/>
      </c>
      <c r="R15" s="889" t="s">
        <v>388</v>
      </c>
      <c r="S15" s="889" t="str">
        <f>'01.入会申込書'!AT25</f>
        <v/>
      </c>
      <c r="T15" s="889" t="s">
        <v>389</v>
      </c>
      <c r="U15" s="889" t="str">
        <f>'01.入会申込書'!AX25</f>
        <v/>
      </c>
      <c r="V15" s="889" t="s">
        <v>390</v>
      </c>
    </row>
    <row r="16" spans="1:24">
      <c r="O16" s="889"/>
      <c r="P16" s="889"/>
      <c r="Q16" s="889"/>
      <c r="R16" s="889"/>
      <c r="S16" s="889"/>
      <c r="T16" s="889"/>
      <c r="U16" s="889"/>
      <c r="V16" s="889"/>
    </row>
    <row r="18" spans="3:22">
      <c r="C18" s="889" t="s">
        <v>391</v>
      </c>
      <c r="D18" s="889"/>
      <c r="E18" s="889"/>
      <c r="F18" s="24"/>
      <c r="G18" s="890" t="str">
        <f>'01.入会申込書'!M45</f>
        <v/>
      </c>
      <c r="H18" s="890"/>
      <c r="I18" s="890"/>
      <c r="J18" s="890"/>
      <c r="K18" s="890"/>
      <c r="L18" s="890"/>
      <c r="M18" s="890"/>
      <c r="N18" s="890"/>
      <c r="O18" s="890"/>
      <c r="P18" s="890"/>
      <c r="Q18" s="890"/>
      <c r="R18" s="890"/>
      <c r="S18" s="890"/>
      <c r="T18" s="890"/>
      <c r="U18" s="890"/>
      <c r="V18" s="890"/>
    </row>
    <row r="19" spans="3:22">
      <c r="C19" s="889"/>
      <c r="D19" s="889"/>
      <c r="E19" s="889"/>
      <c r="F19" s="24"/>
      <c r="G19" s="890"/>
      <c r="H19" s="890"/>
      <c r="I19" s="890"/>
      <c r="J19" s="890"/>
      <c r="K19" s="890"/>
      <c r="L19" s="890"/>
      <c r="M19" s="890"/>
      <c r="N19" s="890"/>
      <c r="O19" s="890"/>
      <c r="P19" s="890"/>
      <c r="Q19" s="890"/>
      <c r="R19" s="890"/>
      <c r="S19" s="890"/>
      <c r="T19" s="890"/>
      <c r="U19" s="890"/>
      <c r="V19" s="890"/>
    </row>
    <row r="20" spans="3:22">
      <c r="C20" s="889" t="s">
        <v>392</v>
      </c>
      <c r="D20" s="889"/>
      <c r="E20" s="889"/>
      <c r="F20" s="24"/>
      <c r="G20" s="886" t="str">
        <f>'01.入会申込書'!M47</f>
        <v/>
      </c>
      <c r="H20" s="886"/>
      <c r="I20" s="886"/>
      <c r="J20" s="886"/>
      <c r="K20" s="886"/>
      <c r="L20" s="886"/>
      <c r="M20" s="886"/>
      <c r="N20" s="886"/>
      <c r="O20" s="886"/>
      <c r="P20" s="886"/>
      <c r="Q20" s="886"/>
      <c r="R20" s="886"/>
      <c r="S20" s="886"/>
      <c r="T20" s="886"/>
      <c r="U20" s="886"/>
      <c r="V20" s="886"/>
    </row>
    <row r="21" spans="3:22">
      <c r="C21" s="889"/>
      <c r="D21" s="889"/>
      <c r="E21" s="889"/>
      <c r="F21" s="24"/>
      <c r="G21" s="886"/>
      <c r="H21" s="886"/>
      <c r="I21" s="886"/>
      <c r="J21" s="886"/>
      <c r="K21" s="886"/>
      <c r="L21" s="886"/>
      <c r="M21" s="886"/>
      <c r="N21" s="886"/>
      <c r="O21" s="886"/>
      <c r="P21" s="886"/>
      <c r="Q21" s="886"/>
      <c r="R21" s="886"/>
      <c r="S21" s="886"/>
      <c r="T21" s="886"/>
      <c r="U21" s="886"/>
      <c r="V21" s="886"/>
    </row>
    <row r="22" spans="3:22">
      <c r="C22" s="889"/>
      <c r="D22" s="889"/>
      <c r="E22" s="889"/>
      <c r="F22" s="24"/>
      <c r="G22" s="886"/>
      <c r="H22" s="886"/>
      <c r="I22" s="886"/>
      <c r="J22" s="886"/>
      <c r="K22" s="886"/>
      <c r="L22" s="886"/>
      <c r="M22" s="886"/>
      <c r="N22" s="886"/>
      <c r="O22" s="886"/>
      <c r="P22" s="886"/>
      <c r="Q22" s="886"/>
      <c r="R22" s="886"/>
      <c r="S22" s="886"/>
      <c r="T22" s="886"/>
      <c r="U22" s="886"/>
      <c r="V22" s="886"/>
    </row>
    <row r="23" spans="3:22">
      <c r="C23" s="889"/>
      <c r="D23" s="889"/>
      <c r="E23" s="889"/>
      <c r="F23" s="24"/>
      <c r="G23" s="886"/>
      <c r="H23" s="886"/>
      <c r="I23" s="886"/>
      <c r="J23" s="886"/>
      <c r="K23" s="886"/>
      <c r="L23" s="886"/>
      <c r="M23" s="886"/>
      <c r="N23" s="886"/>
      <c r="O23" s="886"/>
      <c r="P23" s="886"/>
      <c r="Q23" s="886"/>
      <c r="R23" s="886"/>
      <c r="S23" s="886"/>
      <c r="T23" s="886"/>
      <c r="U23" s="886"/>
      <c r="V23" s="886"/>
    </row>
    <row r="24" spans="3:22">
      <c r="C24" s="23"/>
      <c r="D24" s="23"/>
      <c r="E24" s="23"/>
      <c r="F24" s="23"/>
      <c r="G24" s="308"/>
      <c r="H24" s="308"/>
      <c r="I24" s="308"/>
      <c r="J24" s="308"/>
      <c r="K24" s="308"/>
      <c r="L24" s="308"/>
      <c r="M24" s="308"/>
      <c r="N24" s="308"/>
      <c r="O24" s="308"/>
      <c r="P24" s="308"/>
      <c r="Q24" s="308"/>
      <c r="R24" s="308"/>
      <c r="S24" s="308"/>
      <c r="T24" s="308"/>
      <c r="U24" s="308"/>
      <c r="V24" s="308"/>
    </row>
    <row r="25" spans="3:22">
      <c r="G25" s="309"/>
      <c r="H25" s="309"/>
      <c r="I25" s="309"/>
      <c r="J25" s="309"/>
      <c r="K25" s="309"/>
      <c r="L25" s="309"/>
      <c r="M25" s="309"/>
      <c r="N25" s="309"/>
      <c r="O25" s="309"/>
      <c r="P25" s="309"/>
      <c r="Q25" s="309"/>
      <c r="R25" s="309"/>
      <c r="S25" s="309"/>
      <c r="T25" s="309"/>
      <c r="U25" s="309"/>
      <c r="V25" s="309"/>
    </row>
    <row r="26" spans="3:22">
      <c r="C26" s="891" t="s">
        <v>393</v>
      </c>
      <c r="D26" s="891"/>
      <c r="E26" s="891"/>
      <c r="F26" s="22"/>
      <c r="G26" s="892" t="str">
        <f>'01.入会申込書'!M52</f>
        <v>　</v>
      </c>
      <c r="H26" s="892"/>
      <c r="I26" s="892"/>
      <c r="J26" s="892"/>
      <c r="K26" s="892"/>
      <c r="L26" s="892"/>
      <c r="M26" s="892"/>
      <c r="N26" s="892"/>
      <c r="O26" s="892"/>
      <c r="P26" s="892"/>
      <c r="Q26" s="892"/>
      <c r="R26" s="892"/>
      <c r="S26" s="892"/>
      <c r="T26" s="892"/>
      <c r="U26" s="892"/>
      <c r="V26" s="892"/>
    </row>
    <row r="27" spans="3:22">
      <c r="C27" s="891" t="s">
        <v>394</v>
      </c>
      <c r="D27" s="891"/>
      <c r="E27" s="891"/>
      <c r="F27" s="22"/>
      <c r="G27" s="892"/>
      <c r="H27" s="892"/>
      <c r="I27" s="892"/>
      <c r="J27" s="892"/>
      <c r="K27" s="892"/>
      <c r="L27" s="892"/>
      <c r="M27" s="892"/>
      <c r="N27" s="892"/>
      <c r="O27" s="892"/>
      <c r="P27" s="892"/>
      <c r="Q27" s="892"/>
      <c r="R27" s="892"/>
      <c r="S27" s="892"/>
      <c r="T27" s="892"/>
      <c r="U27" s="892"/>
      <c r="V27" s="892"/>
    </row>
    <row r="28" spans="3:22">
      <c r="C28" s="105"/>
      <c r="D28" s="105"/>
      <c r="E28" s="105"/>
      <c r="F28" s="105"/>
      <c r="G28" s="310"/>
      <c r="H28" s="310"/>
      <c r="I28" s="310"/>
      <c r="J28" s="310"/>
      <c r="K28" s="310"/>
      <c r="L28" s="310"/>
      <c r="M28" s="308"/>
      <c r="N28" s="308"/>
      <c r="O28" s="308"/>
      <c r="P28" s="308"/>
      <c r="Q28" s="310"/>
      <c r="R28" s="308"/>
      <c r="S28" s="308"/>
      <c r="T28" s="310"/>
      <c r="U28" s="308"/>
      <c r="V28" s="308"/>
    </row>
    <row r="29" spans="3:22">
      <c r="G29" s="309"/>
      <c r="H29" s="309"/>
      <c r="I29" s="309"/>
      <c r="J29" s="309"/>
      <c r="K29" s="309"/>
      <c r="L29" s="309"/>
      <c r="M29" s="309"/>
      <c r="N29" s="309"/>
      <c r="O29" s="309"/>
      <c r="P29" s="309"/>
      <c r="Q29" s="309"/>
      <c r="R29" s="309"/>
      <c r="S29" s="309"/>
      <c r="T29" s="309"/>
      <c r="U29" s="309"/>
      <c r="V29" s="309"/>
    </row>
    <row r="30" spans="3:22" ht="13.5" customHeight="1">
      <c r="C30" s="885" t="s">
        <v>395</v>
      </c>
      <c r="D30" s="885"/>
      <c r="E30" s="885"/>
      <c r="F30" s="104"/>
      <c r="G30" s="886" t="str">
        <f>'01.入会申込書'!M35</f>
        <v/>
      </c>
      <c r="H30" s="886"/>
      <c r="I30" s="886"/>
      <c r="J30" s="886"/>
      <c r="K30" s="886"/>
      <c r="L30" s="886"/>
      <c r="M30" s="886"/>
      <c r="N30" s="886"/>
      <c r="O30" s="886"/>
      <c r="P30" s="886"/>
      <c r="Q30" s="886"/>
      <c r="R30" s="886"/>
      <c r="S30" s="886"/>
      <c r="T30" s="886"/>
      <c r="U30" s="886"/>
      <c r="V30" s="886"/>
    </row>
    <row r="31" spans="3:22">
      <c r="C31" s="885"/>
      <c r="D31" s="885"/>
      <c r="E31" s="885"/>
      <c r="F31" s="21"/>
      <c r="G31" s="886"/>
      <c r="H31" s="886"/>
      <c r="I31" s="886"/>
      <c r="J31" s="886"/>
      <c r="K31" s="886"/>
      <c r="L31" s="886"/>
      <c r="M31" s="886"/>
      <c r="N31" s="886"/>
      <c r="O31" s="886"/>
      <c r="P31" s="886"/>
      <c r="Q31" s="886"/>
      <c r="R31" s="886"/>
      <c r="S31" s="886"/>
      <c r="T31" s="886"/>
      <c r="U31" s="886"/>
      <c r="V31" s="886"/>
    </row>
    <row r="32" spans="3:22">
      <c r="C32" s="885"/>
      <c r="D32" s="885"/>
      <c r="E32" s="885"/>
      <c r="F32" s="21"/>
      <c r="G32" s="886"/>
      <c r="H32" s="886"/>
      <c r="I32" s="886"/>
      <c r="J32" s="886"/>
      <c r="K32" s="886"/>
      <c r="L32" s="886"/>
      <c r="M32" s="886"/>
      <c r="N32" s="886"/>
      <c r="O32" s="886"/>
      <c r="P32" s="886"/>
      <c r="Q32" s="886"/>
      <c r="R32" s="886"/>
      <c r="S32" s="886"/>
      <c r="T32" s="886"/>
      <c r="U32" s="886"/>
      <c r="V32" s="886"/>
    </row>
    <row r="33" spans="3:22">
      <c r="C33" s="887" t="s">
        <v>396</v>
      </c>
      <c r="D33" s="887"/>
      <c r="E33" s="887"/>
      <c r="F33" s="104"/>
      <c r="G33" s="888" t="str">
        <f>'01.入会申込書'!M39</f>
        <v>　</v>
      </c>
      <c r="H33" s="888"/>
      <c r="I33" s="888"/>
      <c r="J33" s="888"/>
      <c r="K33" s="888"/>
      <c r="L33" s="888"/>
      <c r="M33" s="888"/>
      <c r="N33" s="888"/>
      <c r="O33" s="888"/>
      <c r="P33" s="888"/>
      <c r="Q33" s="888"/>
      <c r="R33" s="888"/>
      <c r="S33" s="888"/>
      <c r="T33" s="888"/>
      <c r="U33" s="888"/>
      <c r="V33" s="888"/>
    </row>
    <row r="34" spans="3:22">
      <c r="C34" s="887"/>
      <c r="D34" s="887"/>
      <c r="E34" s="887"/>
      <c r="F34" s="104"/>
      <c r="G34" s="888"/>
      <c r="H34" s="888"/>
      <c r="I34" s="888"/>
      <c r="J34" s="888"/>
      <c r="K34" s="888"/>
      <c r="L34" s="888"/>
      <c r="M34" s="888"/>
      <c r="N34" s="888"/>
      <c r="O34" s="888"/>
      <c r="P34" s="888"/>
      <c r="Q34" s="888"/>
      <c r="R34" s="888"/>
      <c r="S34" s="888"/>
      <c r="T34" s="888"/>
      <c r="U34" s="888"/>
      <c r="V34" s="888"/>
    </row>
    <row r="35" spans="3:22">
      <c r="C35" s="103"/>
      <c r="D35" s="103"/>
      <c r="E35" s="103"/>
      <c r="F35" s="103"/>
      <c r="G35" s="310"/>
      <c r="H35" s="310"/>
      <c r="I35" s="310"/>
      <c r="J35" s="310"/>
      <c r="K35" s="310"/>
      <c r="L35" s="310"/>
      <c r="M35" s="310"/>
      <c r="N35" s="310"/>
      <c r="O35" s="310"/>
      <c r="P35" s="310"/>
      <c r="Q35" s="310"/>
      <c r="R35" s="310"/>
      <c r="S35" s="310"/>
      <c r="T35" s="310"/>
      <c r="U35" s="310"/>
      <c r="V35" s="310"/>
    </row>
  </sheetData>
  <mergeCells count="21">
    <mergeCell ref="B3:W6"/>
    <mergeCell ref="C9:V9"/>
    <mergeCell ref="D12:U12"/>
    <mergeCell ref="O15:P16"/>
    <mergeCell ref="Q15:Q16"/>
    <mergeCell ref="R15:R16"/>
    <mergeCell ref="S15:S16"/>
    <mergeCell ref="T15:T16"/>
    <mergeCell ref="U15:U16"/>
    <mergeCell ref="V15:V16"/>
    <mergeCell ref="C30:E32"/>
    <mergeCell ref="G30:V32"/>
    <mergeCell ref="C33:E34"/>
    <mergeCell ref="G33:V34"/>
    <mergeCell ref="C18:E19"/>
    <mergeCell ref="G18:V19"/>
    <mergeCell ref="C20:E23"/>
    <mergeCell ref="G20:V23"/>
    <mergeCell ref="C26:E26"/>
    <mergeCell ref="G26:V27"/>
    <mergeCell ref="C27:E27"/>
  </mergeCells>
  <phoneticPr fontId="56"/>
  <printOptions horizontalCentered="1" verticalCentered="1"/>
  <pageMargins left="0.19685039370078741" right="0.19685039370078741" top="0.19685039370078741" bottom="0.19685039370078741" header="0.51181102362204722" footer="0.51181102362204722"/>
  <pageSetup paperSize="9" scale="95"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48BB7-E26D-45FF-B4B5-C7E74DE88069}">
  <dimension ref="A1:M60"/>
  <sheetViews>
    <sheetView showGridLines="0" showZeros="0" topLeftCell="A5" zoomScaleNormal="100" workbookViewId="0">
      <selection sqref="A1:L2"/>
    </sheetView>
  </sheetViews>
  <sheetFormatPr defaultColWidth="9.875" defaultRowHeight="24" customHeight="1"/>
  <cols>
    <col min="1" max="12" width="7.5" style="166" customWidth="1"/>
    <col min="13" max="16384" width="9.875" style="166"/>
  </cols>
  <sheetData>
    <row r="1" spans="1:13" ht="27" customHeight="1">
      <c r="A1" s="896" t="s">
        <v>693</v>
      </c>
      <c r="B1" s="896"/>
      <c r="C1" s="896"/>
      <c r="D1" s="896"/>
      <c r="E1" s="896"/>
      <c r="F1" s="896"/>
      <c r="G1" s="896"/>
      <c r="H1" s="896"/>
      <c r="I1" s="896"/>
      <c r="J1" s="896"/>
      <c r="K1" s="896"/>
      <c r="L1" s="896"/>
      <c r="M1" s="165"/>
    </row>
    <row r="2" spans="1:13" ht="27" customHeight="1">
      <c r="A2" s="896"/>
      <c r="B2" s="896"/>
      <c r="C2" s="896"/>
      <c r="D2" s="896"/>
      <c r="E2" s="896"/>
      <c r="F2" s="896"/>
      <c r="G2" s="896"/>
      <c r="H2" s="896"/>
      <c r="I2" s="896"/>
      <c r="J2" s="896"/>
      <c r="K2" s="896"/>
      <c r="L2" s="896"/>
      <c r="M2" s="165"/>
    </row>
    <row r="3" spans="1:13" s="170" customFormat="1" ht="66" customHeight="1">
      <c r="A3" s="167"/>
      <c r="B3" s="167"/>
      <c r="C3" s="167"/>
      <c r="D3" s="167"/>
      <c r="E3" s="167"/>
      <c r="F3" s="168" t="s">
        <v>487</v>
      </c>
      <c r="G3" s="176" t="str">
        <f>'01.入会申込書'!AP25</f>
        <v/>
      </c>
      <c r="H3" s="168" t="s">
        <v>488</v>
      </c>
      <c r="I3" s="176" t="str">
        <f>'01.入会申込書'!AT25</f>
        <v/>
      </c>
      <c r="J3" s="168" t="s">
        <v>694</v>
      </c>
      <c r="K3" s="176" t="str">
        <f>'01.入会申込書'!AX25</f>
        <v/>
      </c>
      <c r="L3" s="168" t="s">
        <v>490</v>
      </c>
      <c r="M3" s="169"/>
    </row>
    <row r="4" spans="1:13" s="170" customFormat="1" ht="18" customHeight="1">
      <c r="A4" s="897" t="s">
        <v>695</v>
      </c>
      <c r="B4" s="897"/>
      <c r="C4" s="898" t="s">
        <v>696</v>
      </c>
      <c r="D4" s="898"/>
      <c r="E4" s="898"/>
      <c r="F4" s="172"/>
      <c r="G4" s="172"/>
      <c r="H4" s="172"/>
      <c r="I4" s="172"/>
      <c r="J4" s="172"/>
      <c r="K4" s="172"/>
      <c r="L4" s="172"/>
    </row>
    <row r="5" spans="1:13" s="170" customFormat="1" ht="18" customHeight="1">
      <c r="A5" s="897" t="s">
        <v>695</v>
      </c>
      <c r="B5" s="897"/>
      <c r="C5" s="898" t="s">
        <v>697</v>
      </c>
      <c r="D5" s="898"/>
      <c r="E5" s="898"/>
      <c r="F5" s="172" t="s">
        <v>698</v>
      </c>
      <c r="G5" s="172"/>
      <c r="H5" s="172"/>
      <c r="I5" s="172"/>
      <c r="J5" s="172"/>
      <c r="K5" s="172"/>
      <c r="L5" s="172"/>
    </row>
    <row r="6" spans="1:13" s="170" customFormat="1" ht="18" customHeight="1">
      <c r="A6" s="897" t="s">
        <v>699</v>
      </c>
      <c r="B6" s="897"/>
      <c r="C6" s="898" t="s">
        <v>700</v>
      </c>
      <c r="D6" s="898"/>
      <c r="E6" s="898"/>
      <c r="F6" s="172"/>
      <c r="G6" s="172"/>
      <c r="H6" s="172"/>
      <c r="I6" s="172"/>
      <c r="J6" s="172"/>
      <c r="K6" s="172"/>
      <c r="L6" s="172"/>
    </row>
    <row r="7" spans="1:13" s="170" customFormat="1" ht="24" customHeight="1">
      <c r="A7" s="173"/>
      <c r="B7" s="173"/>
      <c r="C7" s="173"/>
      <c r="D7" s="173"/>
      <c r="E7" s="173"/>
      <c r="F7" s="172"/>
      <c r="G7" s="172"/>
      <c r="H7" s="172"/>
      <c r="I7" s="172"/>
      <c r="J7" s="172"/>
      <c r="K7" s="172"/>
      <c r="L7" s="172"/>
    </row>
    <row r="8" spans="1:13" s="170" customFormat="1" ht="24" customHeight="1">
      <c r="A8" s="898"/>
      <c r="B8" s="898"/>
      <c r="C8" s="898"/>
      <c r="D8" s="898"/>
      <c r="E8" s="171" t="s">
        <v>701</v>
      </c>
      <c r="F8" s="899" t="str">
        <f>'01.入会申込書'!M39</f>
        <v>　</v>
      </c>
      <c r="G8" s="899"/>
      <c r="H8" s="899"/>
      <c r="I8" s="899"/>
      <c r="J8" s="899"/>
      <c r="K8" s="899"/>
      <c r="L8" s="899"/>
    </row>
    <row r="9" spans="1:13" s="170" customFormat="1" ht="15.75" customHeight="1">
      <c r="A9" s="898"/>
      <c r="B9" s="898"/>
      <c r="C9" s="898"/>
      <c r="D9" s="898"/>
      <c r="E9" s="171"/>
      <c r="F9" s="899"/>
      <c r="G9" s="899"/>
      <c r="H9" s="899"/>
      <c r="I9" s="899"/>
      <c r="J9" s="899"/>
      <c r="K9" s="899"/>
      <c r="L9" s="899"/>
    </row>
    <row r="10" spans="1:13" s="170" customFormat="1" ht="24" customHeight="1">
      <c r="A10" s="898"/>
      <c r="B10" s="898"/>
      <c r="C10" s="898"/>
      <c r="D10" s="898"/>
      <c r="E10" s="171" t="s">
        <v>702</v>
      </c>
      <c r="F10" s="900" t="str">
        <f>'01.入会申込書'!M35</f>
        <v/>
      </c>
      <c r="G10" s="900"/>
      <c r="H10" s="900"/>
      <c r="I10" s="900"/>
      <c r="J10" s="900"/>
      <c r="K10" s="900"/>
      <c r="L10" s="900"/>
    </row>
    <row r="11" spans="1:13" s="170" customFormat="1" ht="24" customHeight="1">
      <c r="A11" s="898"/>
      <c r="B11" s="898"/>
      <c r="C11" s="898"/>
      <c r="D11" s="898"/>
      <c r="E11" s="171" t="s">
        <v>703</v>
      </c>
      <c r="F11" s="901" t="str">
        <f>'01.入会申込書'!M47</f>
        <v/>
      </c>
      <c r="G11" s="901"/>
      <c r="H11" s="901"/>
      <c r="I11" s="901"/>
      <c r="J11" s="901"/>
      <c r="K11" s="901"/>
      <c r="L11" s="174" t="s">
        <v>704</v>
      </c>
    </row>
    <row r="12" spans="1:13" s="170" customFormat="1" ht="24" customHeight="1">
      <c r="A12" s="898"/>
      <c r="B12" s="898"/>
      <c r="C12" s="898"/>
      <c r="D12" s="898"/>
      <c r="E12" s="898"/>
      <c r="F12" s="898"/>
      <c r="G12" s="898"/>
      <c r="H12" s="898"/>
      <c r="I12" s="898"/>
      <c r="J12" s="898"/>
      <c r="K12" s="898"/>
      <c r="L12" s="898"/>
    </row>
    <row r="13" spans="1:13" s="170" customFormat="1" ht="26.25" customHeight="1">
      <c r="A13" s="895" t="s">
        <v>705</v>
      </c>
      <c r="B13" s="895"/>
      <c r="C13" s="895"/>
      <c r="D13" s="895"/>
      <c r="E13" s="895"/>
      <c r="F13" s="895"/>
      <c r="G13" s="895"/>
      <c r="H13" s="895"/>
      <c r="I13" s="895"/>
      <c r="J13" s="895"/>
      <c r="K13" s="895"/>
      <c r="L13" s="895"/>
    </row>
    <row r="14" spans="1:13" s="170" customFormat="1" ht="26.25" customHeight="1">
      <c r="A14" s="895" t="s">
        <v>706</v>
      </c>
      <c r="B14" s="895"/>
      <c r="C14" s="895"/>
      <c r="D14" s="895"/>
      <c r="E14" s="895"/>
      <c r="F14" s="895"/>
      <c r="G14" s="895"/>
      <c r="H14" s="895"/>
      <c r="I14" s="895"/>
      <c r="J14" s="895"/>
      <c r="K14" s="895"/>
      <c r="L14" s="895"/>
    </row>
    <row r="15" spans="1:13" s="170" customFormat="1" ht="26.25" customHeight="1">
      <c r="A15" s="895" t="s">
        <v>707</v>
      </c>
      <c r="B15" s="895"/>
      <c r="C15" s="895"/>
      <c r="D15" s="895"/>
      <c r="E15" s="895"/>
      <c r="F15" s="895"/>
      <c r="G15" s="895"/>
      <c r="H15" s="895"/>
      <c r="I15" s="895"/>
      <c r="J15" s="895"/>
      <c r="K15" s="895"/>
      <c r="L15" s="895"/>
    </row>
    <row r="16" spans="1:13" s="170" customFormat="1" ht="26.25" customHeight="1">
      <c r="A16" s="895" t="s">
        <v>708</v>
      </c>
      <c r="B16" s="895"/>
      <c r="C16" s="895"/>
      <c r="D16" s="895"/>
      <c r="E16" s="895"/>
      <c r="F16" s="895"/>
      <c r="G16" s="895"/>
      <c r="H16" s="895"/>
      <c r="I16" s="895"/>
      <c r="J16" s="895"/>
      <c r="K16" s="895"/>
      <c r="L16" s="895"/>
    </row>
    <row r="17" spans="1:12" s="170" customFormat="1" ht="6" customHeight="1">
      <c r="A17" s="175"/>
      <c r="B17" s="175"/>
      <c r="C17" s="175"/>
      <c r="D17" s="175"/>
      <c r="E17" s="175"/>
      <c r="F17" s="175"/>
      <c r="G17" s="175"/>
      <c r="H17" s="175"/>
      <c r="I17" s="175"/>
      <c r="J17" s="175"/>
      <c r="K17" s="175"/>
      <c r="L17" s="175"/>
    </row>
    <row r="18" spans="1:12" s="170" customFormat="1" ht="26.25" customHeight="1">
      <c r="A18" s="898" t="s">
        <v>709</v>
      </c>
      <c r="B18" s="898"/>
      <c r="C18" s="898"/>
      <c r="D18" s="898"/>
      <c r="E18" s="898"/>
      <c r="F18" s="898"/>
      <c r="G18" s="898"/>
      <c r="H18" s="898"/>
      <c r="I18" s="898"/>
      <c r="J18" s="898"/>
      <c r="K18" s="898"/>
      <c r="L18" s="898"/>
    </row>
    <row r="19" spans="1:12" s="170" customFormat="1" ht="9" customHeight="1">
      <c r="A19" s="895"/>
      <c r="B19" s="895"/>
      <c r="C19" s="895"/>
      <c r="D19" s="895"/>
      <c r="E19" s="895"/>
      <c r="F19" s="895"/>
      <c r="G19" s="895"/>
      <c r="H19" s="895"/>
      <c r="I19" s="895"/>
      <c r="J19" s="895"/>
      <c r="K19" s="895"/>
      <c r="L19" s="895"/>
    </row>
    <row r="20" spans="1:12" s="170" customFormat="1" ht="26.25" customHeight="1">
      <c r="A20" s="902" t="s">
        <v>710</v>
      </c>
      <c r="B20" s="902"/>
      <c r="C20" s="895"/>
      <c r="D20" s="895"/>
      <c r="E20" s="895"/>
      <c r="F20" s="895"/>
      <c r="G20" s="895"/>
      <c r="H20" s="895"/>
      <c r="I20" s="895"/>
      <c r="J20" s="895"/>
      <c r="K20" s="895"/>
      <c r="L20" s="895"/>
    </row>
    <row r="21" spans="1:12" s="170" customFormat="1" ht="26.25" customHeight="1">
      <c r="A21" s="902" t="s">
        <v>711</v>
      </c>
      <c r="B21" s="902"/>
      <c r="C21" s="902"/>
      <c r="D21" s="902"/>
      <c r="E21" s="902"/>
      <c r="F21" s="902"/>
      <c r="G21" s="902"/>
      <c r="H21" s="902"/>
      <c r="I21" s="902"/>
      <c r="J21" s="902"/>
      <c r="K21" s="902"/>
      <c r="L21" s="902"/>
    </row>
    <row r="22" spans="1:12" s="170" customFormat="1" ht="26.25" customHeight="1">
      <c r="A22" s="895" t="s">
        <v>712</v>
      </c>
      <c r="B22" s="895"/>
      <c r="C22" s="895"/>
      <c r="D22" s="895"/>
      <c r="E22" s="895"/>
      <c r="F22" s="895"/>
      <c r="G22" s="895"/>
      <c r="H22" s="895"/>
      <c r="I22" s="895"/>
      <c r="J22" s="895"/>
      <c r="K22" s="895"/>
      <c r="L22" s="895"/>
    </row>
    <row r="23" spans="1:12" s="170" customFormat="1" ht="26.25" customHeight="1">
      <c r="A23" s="895" t="s">
        <v>713</v>
      </c>
      <c r="B23" s="895"/>
      <c r="C23" s="895"/>
      <c r="D23" s="895"/>
      <c r="E23" s="895"/>
      <c r="F23" s="895"/>
      <c r="G23" s="895"/>
      <c r="H23" s="895"/>
      <c r="I23" s="895"/>
      <c r="J23" s="895"/>
      <c r="K23" s="895"/>
      <c r="L23" s="895"/>
    </row>
    <row r="24" spans="1:12" s="170" customFormat="1" ht="26.25" customHeight="1">
      <c r="A24" s="895" t="s">
        <v>714</v>
      </c>
      <c r="B24" s="895"/>
      <c r="C24" s="895"/>
      <c r="D24" s="895"/>
      <c r="E24" s="895"/>
      <c r="F24" s="895"/>
      <c r="G24" s="895"/>
      <c r="H24" s="895"/>
      <c r="I24" s="895"/>
      <c r="J24" s="895"/>
      <c r="K24" s="895"/>
      <c r="L24" s="895"/>
    </row>
    <row r="25" spans="1:12" s="170" customFormat="1" ht="26.25" customHeight="1">
      <c r="A25" s="895" t="s">
        <v>715</v>
      </c>
      <c r="B25" s="895"/>
      <c r="C25" s="895"/>
      <c r="D25" s="895"/>
      <c r="E25" s="895"/>
      <c r="F25" s="895"/>
      <c r="G25" s="895"/>
      <c r="H25" s="895"/>
      <c r="I25" s="895"/>
      <c r="J25" s="895"/>
      <c r="K25" s="895"/>
      <c r="L25" s="895"/>
    </row>
    <row r="26" spans="1:12" s="170" customFormat="1" ht="26.25" customHeight="1">
      <c r="A26" s="902" t="s">
        <v>716</v>
      </c>
      <c r="B26" s="902"/>
      <c r="C26" s="902"/>
      <c r="D26" s="902"/>
      <c r="E26" s="902"/>
      <c r="F26" s="902"/>
      <c r="G26" s="902"/>
      <c r="H26" s="902"/>
      <c r="I26" s="902"/>
      <c r="J26" s="902"/>
      <c r="K26" s="902"/>
      <c r="L26" s="902"/>
    </row>
    <row r="27" spans="1:12" s="170" customFormat="1" ht="26.25" customHeight="1">
      <c r="A27" s="902" t="s">
        <v>717</v>
      </c>
      <c r="B27" s="902"/>
      <c r="C27" s="902"/>
      <c r="D27" s="902"/>
      <c r="E27" s="902"/>
      <c r="F27" s="902"/>
      <c r="G27" s="902"/>
      <c r="H27" s="902"/>
      <c r="I27" s="902"/>
      <c r="J27" s="902"/>
      <c r="K27" s="902"/>
      <c r="L27" s="902"/>
    </row>
    <row r="28" spans="1:12" s="170" customFormat="1" ht="26.25" customHeight="1">
      <c r="A28" s="902" t="s">
        <v>718</v>
      </c>
      <c r="B28" s="895"/>
      <c r="C28" s="895"/>
      <c r="D28" s="895"/>
      <c r="E28" s="895"/>
      <c r="F28" s="895"/>
      <c r="G28" s="895"/>
      <c r="H28" s="895"/>
      <c r="I28" s="895"/>
      <c r="J28" s="895"/>
      <c r="K28" s="895"/>
      <c r="L28" s="895"/>
    </row>
    <row r="29" spans="1:12" s="170" customFormat="1" ht="26.25" customHeight="1">
      <c r="A29" s="895" t="s">
        <v>719</v>
      </c>
      <c r="B29" s="895"/>
      <c r="C29" s="895"/>
      <c r="D29" s="895"/>
      <c r="E29" s="895"/>
      <c r="F29" s="895"/>
      <c r="G29" s="895"/>
      <c r="H29" s="895"/>
      <c r="I29" s="895"/>
      <c r="J29" s="895"/>
      <c r="K29" s="895"/>
      <c r="L29" s="895"/>
    </row>
    <row r="30" spans="1:12" s="170" customFormat="1" ht="26.25" customHeight="1">
      <c r="A30" s="902" t="s">
        <v>720</v>
      </c>
      <c r="B30" s="895"/>
      <c r="C30" s="895"/>
      <c r="D30" s="895"/>
      <c r="E30" s="895"/>
      <c r="F30" s="895"/>
      <c r="G30" s="895"/>
      <c r="H30" s="895"/>
      <c r="I30" s="895"/>
      <c r="J30" s="895"/>
      <c r="K30" s="895"/>
      <c r="L30" s="895"/>
    </row>
    <row r="31" spans="1:12" s="170" customFormat="1" ht="26.25" customHeight="1">
      <c r="A31" s="902" t="s">
        <v>721</v>
      </c>
      <c r="B31" s="902"/>
      <c r="C31" s="902"/>
      <c r="D31" s="902"/>
      <c r="E31" s="902"/>
      <c r="F31" s="902"/>
      <c r="G31" s="902"/>
      <c r="H31" s="902"/>
      <c r="I31" s="902"/>
      <c r="J31" s="902"/>
      <c r="K31" s="902"/>
      <c r="L31" s="902"/>
    </row>
    <row r="32" spans="1:12" s="170" customFormat="1" ht="26.25" customHeight="1">
      <c r="A32" s="902" t="s">
        <v>722</v>
      </c>
      <c r="B32" s="895"/>
      <c r="C32" s="895"/>
      <c r="D32" s="895"/>
      <c r="E32" s="895"/>
      <c r="F32" s="895"/>
      <c r="G32" s="895"/>
      <c r="H32" s="895"/>
      <c r="I32" s="895"/>
      <c r="J32" s="895"/>
      <c r="K32" s="895"/>
      <c r="L32" s="895"/>
    </row>
    <row r="33" spans="1:12" s="170" customFormat="1" ht="26.25" customHeight="1">
      <c r="A33" s="903" t="s">
        <v>723</v>
      </c>
      <c r="B33" s="903"/>
      <c r="C33" s="903"/>
      <c r="D33" s="903"/>
      <c r="E33" s="903"/>
      <c r="F33" s="903"/>
      <c r="G33" s="903"/>
      <c r="H33" s="903"/>
      <c r="I33" s="903"/>
      <c r="J33" s="903"/>
      <c r="K33" s="903"/>
      <c r="L33" s="903"/>
    </row>
    <row r="34" spans="1:12" s="170" customFormat="1" ht="24" customHeight="1"/>
    <row r="35" spans="1:12" s="170" customFormat="1" ht="24" customHeight="1"/>
    <row r="36" spans="1:12" s="170" customFormat="1" ht="24" customHeight="1"/>
    <row r="37" spans="1:12" s="170" customFormat="1" ht="24" customHeight="1"/>
    <row r="38" spans="1:12" s="170" customFormat="1" ht="24" customHeight="1"/>
    <row r="39" spans="1:12" s="170" customFormat="1" ht="24" customHeight="1"/>
    <row r="40" spans="1:12" s="170" customFormat="1" ht="24" customHeight="1"/>
    <row r="41" spans="1:12" s="170" customFormat="1" ht="24" customHeight="1"/>
    <row r="42" spans="1:12" s="170" customFormat="1" ht="24" customHeight="1"/>
    <row r="43" spans="1:12" s="170" customFormat="1" ht="24" customHeight="1"/>
    <row r="44" spans="1:12" s="170" customFormat="1" ht="24" customHeight="1"/>
    <row r="45" spans="1:12" s="170" customFormat="1" ht="24" customHeight="1"/>
    <row r="46" spans="1:12" s="170" customFormat="1" ht="24" customHeight="1"/>
    <row r="47" spans="1:12" s="170" customFormat="1" ht="24" customHeight="1"/>
    <row r="48" spans="1:12" s="170" customFormat="1" ht="24" customHeight="1"/>
    <row r="49" spans="1:12" s="170" customFormat="1" ht="24" customHeight="1"/>
    <row r="50" spans="1:12" s="170" customFormat="1" ht="24" customHeight="1"/>
    <row r="51" spans="1:12" s="170" customFormat="1" ht="24" customHeight="1"/>
    <row r="52" spans="1:12" s="170" customFormat="1" ht="24" customHeight="1"/>
    <row r="53" spans="1:12" s="170" customFormat="1" ht="24" customHeight="1"/>
    <row r="54" spans="1:12" s="170" customFormat="1" ht="24" customHeight="1"/>
    <row r="55" spans="1:12" s="170" customFormat="1" ht="24" customHeight="1"/>
    <row r="56" spans="1:12" s="170" customFormat="1" ht="24" customHeight="1"/>
    <row r="57" spans="1:12" s="170" customFormat="1" ht="24" customHeight="1"/>
    <row r="58" spans="1:12" s="170" customFormat="1" ht="24" customHeight="1"/>
    <row r="59" spans="1:12" s="170" customFormat="1" ht="24" customHeight="1"/>
    <row r="60" spans="1:12" s="170" customFormat="1" ht="24" customHeight="1">
      <c r="A60" s="166"/>
      <c r="B60" s="166"/>
      <c r="C60" s="166"/>
      <c r="D60" s="166"/>
      <c r="E60" s="166"/>
      <c r="F60" s="166"/>
      <c r="G60" s="166"/>
      <c r="H60" s="166"/>
      <c r="I60" s="166"/>
      <c r="J60" s="166"/>
      <c r="K60" s="166"/>
      <c r="L60" s="166"/>
    </row>
  </sheetData>
  <sheetProtection sheet="1" objects="1" scenarios="1"/>
  <mergeCells count="32">
    <mergeCell ref="A33:L33"/>
    <mergeCell ref="A27:L27"/>
    <mergeCell ref="A28:L28"/>
    <mergeCell ref="A29:L29"/>
    <mergeCell ref="A30:L30"/>
    <mergeCell ref="A31:L31"/>
    <mergeCell ref="A32:L32"/>
    <mergeCell ref="A26:L26"/>
    <mergeCell ref="A14:L14"/>
    <mergeCell ref="A15:L15"/>
    <mergeCell ref="A16:L16"/>
    <mergeCell ref="A18:L18"/>
    <mergeCell ref="A19:L19"/>
    <mergeCell ref="A20:L20"/>
    <mergeCell ref="A21:L21"/>
    <mergeCell ref="A22:L22"/>
    <mergeCell ref="A23:L23"/>
    <mergeCell ref="A24:L24"/>
    <mergeCell ref="A25:L25"/>
    <mergeCell ref="A13:L13"/>
    <mergeCell ref="A1:L2"/>
    <mergeCell ref="A4:B4"/>
    <mergeCell ref="C4:E4"/>
    <mergeCell ref="A5:B5"/>
    <mergeCell ref="C5:E5"/>
    <mergeCell ref="A6:B6"/>
    <mergeCell ref="C6:E6"/>
    <mergeCell ref="A8:D12"/>
    <mergeCell ref="F8:L9"/>
    <mergeCell ref="F10:L10"/>
    <mergeCell ref="F11:K11"/>
    <mergeCell ref="E12:L12"/>
  </mergeCells>
  <phoneticPr fontId="56"/>
  <printOptions horizontalCentered="1" verticalCentered="1"/>
  <pageMargins left="0.59055118110236227" right="0.59055118110236227" top="0.39370078740157483" bottom="0.19685039370078741" header="0.51181102362204722" footer="0.51181102362204722"/>
  <pageSetup paperSize="9" scale="98" orientation="portrait" blackAndWhite="1"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8149F98256BA94CA3DAF3BFC59CF52B" ma:contentTypeVersion="14" ma:contentTypeDescription="新しいドキュメントを作成します。" ma:contentTypeScope="" ma:versionID="98ded40cc71fe44ab3ddb8f0d8709225">
  <xsd:schema xmlns:xsd="http://www.w3.org/2001/XMLSchema" xmlns:xs="http://www.w3.org/2001/XMLSchema" xmlns:p="http://schemas.microsoft.com/office/2006/metadata/properties" xmlns:ns1="http://schemas.microsoft.com/sharepoint/v3" xmlns:ns2="1bd6ae80-e5fe-4110-822c-c1cb13f4c114" xmlns:ns3="3acf3267-8f39-410a-a192-a62e6b8ce14d" targetNamespace="http://schemas.microsoft.com/office/2006/metadata/properties" ma:root="true" ma:fieldsID="0c7a310355d0b66cc99e7126b0e2f5f7" ns1:_="" ns2:_="" ns3:_="">
    <xsd:import namespace="http://schemas.microsoft.com/sharepoint/v3"/>
    <xsd:import namespace="1bd6ae80-e5fe-4110-822c-c1cb13f4c114"/>
    <xsd:import namespace="3acf3267-8f39-410a-a192-a62e6b8ce14d"/>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統合コンプライアンス ポリシーのプロパティ" ma:hidden="true" ma:internalName="_ip_UnifiedCompliancePolicyProperties">
      <xsd:simpleType>
        <xsd:restriction base="dms:Note"/>
      </xsd:simpleType>
    </xsd:element>
    <xsd:element name="_ip_UnifiedCompliancePolicyUIAction" ma:index="11"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d6ae80-e5fe-4110-822c-c1cb13f4c1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e98465fa-2ca5-4713-aac4-93e31d36a32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cf3267-8f39-410a-a192-a62e6b8ce14d"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bd6ae80-e5fe-4110-822c-c1cb13f4c114">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004AF6-7957-423D-A670-A8F3685A4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bd6ae80-e5fe-4110-822c-c1cb13f4c114"/>
    <ds:schemaRef ds:uri="3acf3267-8f39-410a-a192-a62e6b8ce1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F7DF2B-DA5F-4EC7-B06E-03FFE09F46AB}">
  <ds:schemaRefs>
    <ds:schemaRef ds:uri="http://schemas.microsoft.com/office/infopath/2007/PartnerControls"/>
    <ds:schemaRef ds:uri="http://purl.org/dc/terms/"/>
    <ds:schemaRef ds:uri="http://www.w3.org/XML/1998/namespace"/>
    <ds:schemaRef ds:uri="1bd6ae80-e5fe-4110-822c-c1cb13f4c114"/>
    <ds:schemaRef ds:uri="3acf3267-8f39-410a-a192-a62e6b8ce14d"/>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schemas.microsoft.com/sharepoint/v3"/>
    <ds:schemaRef ds:uri="http://purl.org/dc/elements/1.1/"/>
  </ds:schemaRefs>
</ds:datastoreItem>
</file>

<file path=customXml/itemProps3.xml><?xml version="1.0" encoding="utf-8"?>
<ds:datastoreItem xmlns:ds="http://schemas.openxmlformats.org/officeDocument/2006/customXml" ds:itemID="{DC978747-64C5-4795-8FDD-64B4F111E7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55</vt:i4>
      </vt:variant>
    </vt:vector>
  </HeadingPairs>
  <TitlesOfParts>
    <vt:vector size="76" baseType="lpstr">
      <vt:lpstr>必要書類一覧</vt:lpstr>
      <vt:lpstr>01.入会申込書</vt:lpstr>
      <vt:lpstr>02.弁済業務保証金分担金納付書</vt:lpstr>
      <vt:lpstr>03.個人情報（全日）</vt:lpstr>
      <vt:lpstr>04.個人情報（保証）</vt:lpstr>
      <vt:lpstr>05.TRA入会申込書</vt:lpstr>
      <vt:lpstr>06.個人情報（TRA）</vt:lpstr>
      <vt:lpstr>07.全日本不動産政治連盟入会申込書</vt:lpstr>
      <vt:lpstr>08.誓約書</vt:lpstr>
      <vt:lpstr>09.確約書</vt:lpstr>
      <vt:lpstr>10.連帯保証人届出書</vt:lpstr>
      <vt:lpstr>11.専任宅地建物取引士届</vt:lpstr>
      <vt:lpstr>12.東日本レインズ加入申込書</vt:lpstr>
      <vt:lpstr>13.統括管理者</vt:lpstr>
      <vt:lpstr>Y1審査シート</vt:lpstr>
      <vt:lpstr>Y2履歴書</vt:lpstr>
      <vt:lpstr>Y３事務所案内図</vt:lpstr>
      <vt:lpstr>Y４取引士個票</vt:lpstr>
      <vt:lpstr>base</vt:lpstr>
      <vt:lpstr>daisei</vt:lpstr>
      <vt:lpstr>sentori</vt:lpstr>
      <vt:lpstr>branch_count</vt:lpstr>
      <vt:lpstr>capital</vt:lpstr>
      <vt:lpstr>daisei</vt:lpstr>
      <vt:lpstr>deposit_type</vt:lpstr>
      <vt:lpstr>email1</vt:lpstr>
      <vt:lpstr>email2</vt:lpstr>
      <vt:lpstr>gyosei_date</vt:lpstr>
      <vt:lpstr>hojin_kojin_type</vt:lpstr>
      <vt:lpstr>hojin_open_date</vt:lpstr>
      <vt:lpstr>industry</vt:lpstr>
      <vt:lpstr>input_date</vt:lpstr>
      <vt:lpstr>jug_count</vt:lpstr>
      <vt:lpstr>kojin_open_date</vt:lpstr>
      <vt:lpstr>license_app_date</vt:lpstr>
      <vt:lpstr>license_count</vt:lpstr>
      <vt:lpstr>license_date</vt:lpstr>
      <vt:lpstr>license_from</vt:lpstr>
      <vt:lpstr>license_nm</vt:lpstr>
      <vt:lpstr>license_no</vt:lpstr>
      <vt:lpstr>license_notice_flg</vt:lpstr>
      <vt:lpstr>license_receipt_no</vt:lpstr>
      <vt:lpstr>license_to</vt:lpstr>
      <vt:lpstr>minute_walk</vt:lpstr>
      <vt:lpstr>'01.入会申込書'!Print_Area</vt:lpstr>
      <vt:lpstr>'02.弁済業務保証金分担金納付書'!Print_Area</vt:lpstr>
      <vt:lpstr>'03.個人情報（全日）'!Print_Area</vt:lpstr>
      <vt:lpstr>'06.個人情報（TRA）'!Print_Area</vt:lpstr>
      <vt:lpstr>'07.全日本不動産政治連盟入会申込書'!Print_Area</vt:lpstr>
      <vt:lpstr>'09.確約書'!Print_Area</vt:lpstr>
      <vt:lpstr>'10.連帯保証人届出書'!Print_Area</vt:lpstr>
      <vt:lpstr>'11.専任宅地建物取引士届'!Print_Area</vt:lpstr>
      <vt:lpstr>'12.東日本レインズ加入申込書'!Print_Area</vt:lpstr>
      <vt:lpstr>'13.統括管理者'!Print_Area</vt:lpstr>
      <vt:lpstr>Y1審査シート!Print_Area</vt:lpstr>
      <vt:lpstr>Y2履歴書!Print_Area</vt:lpstr>
      <vt:lpstr>Y４取引士個票!Print_Area</vt:lpstr>
      <vt:lpstr>必要書類一覧!Print_Area</vt:lpstr>
      <vt:lpstr>'11.専任宅地建物取引士届'!Print_Titles</vt:lpstr>
      <vt:lpstr>railway</vt:lpstr>
      <vt:lpstr>seirei_type</vt:lpstr>
      <vt:lpstr>sentori</vt:lpstr>
      <vt:lpstr>sentori_type</vt:lpstr>
      <vt:lpstr>shogo_kn</vt:lpstr>
      <vt:lpstr>shogo_nm</vt:lpstr>
      <vt:lpstr>station</vt:lpstr>
      <vt:lpstr>szt_bnt</vt:lpstr>
      <vt:lpstr>szt_cs</vt:lpstr>
      <vt:lpstr>szt_fax</vt:lpstr>
      <vt:lpstr>szt_skg</vt:lpstr>
      <vt:lpstr>szt_tat</vt:lpstr>
      <vt:lpstr>szt_tdfk</vt:lpstr>
      <vt:lpstr>szt_tel</vt:lpstr>
      <vt:lpstr>szt_zip</vt:lpstr>
      <vt:lpstr>tra_notice1</vt:lpstr>
      <vt:lpstr>tra_notice2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user01</cp:lastModifiedBy>
  <cp:revision/>
  <cp:lastPrinted>2026-06-19T06:31:33Z</cp:lastPrinted>
  <dcterms:created xsi:type="dcterms:W3CDTF">2013-02-13T08:59:26Z</dcterms:created>
  <dcterms:modified xsi:type="dcterms:W3CDTF">2026-06-19T06:36:48Z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0x01010098149F98256BA94CA3DAF3BFC59CF52B</vt:lpwstr>
  </property>
  <property fmtid="{D5CDD505-2E9C-101B-9397-08002B2CF9AE}" pid="3" name="MediaServiceImageTags">
    <vt:lpwstr/>
  </property>
</Properties>
</file>